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CPL\1- CPL\4- 2019\16- PREGÕES\1- PREGÕES EM ANDAMENTO\VIGILÂNCIA\4 - MODELO DE PLANILHA DE CUSTO\"/>
    </mc:Choice>
  </mc:AlternateContent>
  <bookViews>
    <workbookView xWindow="0" yWindow="0" windowWidth="28800" windowHeight="13020" tabRatio="987" activeTab="1"/>
  </bookViews>
  <sheets>
    <sheet name="PROPOSTA RESUMO" sheetId="7" r:id="rId1"/>
    <sheet name="INSUMOS" sheetId="14" r:id="rId2"/>
    <sheet name="12X36 DIURNO - SR" sheetId="9" r:id="rId3"/>
    <sheet name="12X36 NOTURNO - SR" sheetId="15" r:id="rId4"/>
    <sheet name="44 HR  SEMANAIS - SR" sheetId="16" r:id="rId5"/>
    <sheet name="12X36 DIURNO - EPA" sheetId="17" r:id="rId6"/>
    <sheet name="12X36 NOTURNO - EPA" sheetId="18" r:id="rId7"/>
    <sheet name="12X36 DIURNO - CZS" sheetId="19" r:id="rId8"/>
    <sheet name="12X36 NOTURNO - CZS" sheetId="20" r:id="rId9"/>
    <sheet name="12X36 DIURNO - CZS (2)" sheetId="21" r:id="rId10"/>
    <sheet name="12X36 NOTURNO - CZS (2)" sheetId="22" r:id="rId11"/>
  </sheets>
  <definedNames>
    <definedName name="_xlnm.Print_Area" localSheetId="7">'12X36 DIURNO - CZS'!$A$1:$I$149</definedName>
    <definedName name="_xlnm.Print_Area" localSheetId="9">'12X36 DIURNO - CZS (2)'!$A$1:$I$151</definedName>
    <definedName name="_xlnm.Print_Area" localSheetId="5">'12X36 DIURNO - EPA'!$A$1:$I$149</definedName>
    <definedName name="_xlnm.Print_Area" localSheetId="2">'12X36 DIURNO - SR'!$A$1:$I$149</definedName>
    <definedName name="_xlnm.Print_Area" localSheetId="8">'12X36 NOTURNO - CZS'!$A$1:$I$148</definedName>
    <definedName name="_xlnm.Print_Area" localSheetId="10">'12X36 NOTURNO - CZS (2)'!$A$1:$I$149</definedName>
    <definedName name="_xlnm.Print_Area" localSheetId="6">'12X36 NOTURNO - EPA'!$A$1:$I$148</definedName>
    <definedName name="_xlnm.Print_Area" localSheetId="3">'12X36 NOTURNO - SR'!$A$1:$I$150</definedName>
    <definedName name="_xlnm.Print_Area" localSheetId="4">'44 HR  SEMANAIS - SR'!$A$1:$I$150</definedName>
    <definedName name="_xlnm.Print_Area" localSheetId="1">INSUMOS!$A$1:$H$46</definedName>
    <definedName name="_xlnm.Print_Area" localSheetId="0">'PROPOSTA RESUMO'!$A$1:$H$49</definedName>
    <definedName name="ARMAM.">INSUMOS!$G$30</definedName>
    <definedName name="EQUIP">INSUMOS!$G$45</definedName>
    <definedName name="UNIF">INSUMOS!$G$21</definedName>
  </definedNames>
  <calcPr calcId="152511" fullPrecision="0"/>
</workbook>
</file>

<file path=xl/calcChain.xml><?xml version="1.0" encoding="utf-8"?>
<calcChain xmlns="http://schemas.openxmlformats.org/spreadsheetml/2006/main">
  <c r="F34" i="14" l="1"/>
  <c r="F33" i="14"/>
  <c r="H119" i="22" l="1"/>
  <c r="H89" i="22"/>
  <c r="H88" i="22"/>
  <c r="H87" i="22"/>
  <c r="H50" i="22"/>
  <c r="H94" i="22" s="1"/>
  <c r="H36" i="22"/>
  <c r="I23" i="22"/>
  <c r="I53" i="22" s="1"/>
  <c r="I62" i="22" s="1"/>
  <c r="I67" i="22" s="1"/>
  <c r="H119" i="21"/>
  <c r="H89" i="21"/>
  <c r="H88" i="21"/>
  <c r="H87" i="21"/>
  <c r="H50" i="21"/>
  <c r="H94" i="21" s="1"/>
  <c r="H36" i="21"/>
  <c r="I23" i="21"/>
  <c r="I53" i="21" s="1"/>
  <c r="I62" i="21" s="1"/>
  <c r="I67" i="21" s="1"/>
  <c r="H119" i="20"/>
  <c r="H89" i="20"/>
  <c r="H88" i="20"/>
  <c r="H87" i="20"/>
  <c r="H50" i="20"/>
  <c r="H94" i="20" s="1"/>
  <c r="H36" i="20"/>
  <c r="I23" i="20"/>
  <c r="H119" i="19"/>
  <c r="H89" i="19"/>
  <c r="H88" i="19"/>
  <c r="H87" i="19"/>
  <c r="H50" i="19"/>
  <c r="H94" i="19" s="1"/>
  <c r="H36" i="19"/>
  <c r="I23" i="19"/>
  <c r="I24" i="19" s="1"/>
  <c r="H119" i="18"/>
  <c r="H89" i="18"/>
  <c r="H88" i="18"/>
  <c r="H87" i="18"/>
  <c r="H50" i="18"/>
  <c r="H94" i="18" s="1"/>
  <c r="H36" i="18"/>
  <c r="I23" i="18"/>
  <c r="I24" i="18" s="1"/>
  <c r="I26" i="18" s="1"/>
  <c r="H119" i="17"/>
  <c r="H89" i="17"/>
  <c r="H88" i="17"/>
  <c r="H87" i="17"/>
  <c r="H50" i="17"/>
  <c r="H94" i="17" s="1"/>
  <c r="H36" i="17"/>
  <c r="I23" i="17"/>
  <c r="I53" i="17" s="1"/>
  <c r="I62" i="17" s="1"/>
  <c r="I67" i="17" s="1"/>
  <c r="H119" i="16"/>
  <c r="H89" i="16"/>
  <c r="H88" i="16"/>
  <c r="H87" i="16"/>
  <c r="H50" i="16"/>
  <c r="H94" i="16" s="1"/>
  <c r="H36" i="16"/>
  <c r="I23" i="16"/>
  <c r="I53" i="16" s="1"/>
  <c r="H119" i="15"/>
  <c r="H89" i="15"/>
  <c r="H88" i="15"/>
  <c r="H87" i="15"/>
  <c r="H50" i="15"/>
  <c r="H94" i="15" s="1"/>
  <c r="H36" i="15"/>
  <c r="I23" i="15"/>
  <c r="I53" i="15" s="1"/>
  <c r="I62" i="15" s="1"/>
  <c r="I67" i="15" s="1"/>
  <c r="I24" i="21" l="1"/>
  <c r="I30" i="21" s="1"/>
  <c r="I27" i="18"/>
  <c r="I53" i="18"/>
  <c r="I62" i="18" s="1"/>
  <c r="I67" i="18" s="1"/>
  <c r="I24" i="17"/>
  <c r="I30" i="17" s="1"/>
  <c r="I27" i="15"/>
  <c r="I24" i="22"/>
  <c r="I27" i="22" s="1"/>
  <c r="I24" i="20"/>
  <c r="I27" i="20" s="1"/>
  <c r="I53" i="20"/>
  <c r="I62" i="20" s="1"/>
  <c r="I67" i="20" s="1"/>
  <c r="I30" i="19"/>
  <c r="I53" i="19"/>
  <c r="I62" i="19" s="1"/>
  <c r="I67" i="19" s="1"/>
  <c r="I30" i="18"/>
  <c r="I62" i="16"/>
  <c r="I67" i="16" s="1"/>
  <c r="I24" i="16"/>
  <c r="I30" i="16" s="1"/>
  <c r="I26" i="15" l="1"/>
  <c r="I30" i="15" s="1"/>
  <c r="I26" i="22"/>
  <c r="I30" i="22" s="1"/>
  <c r="I129" i="21"/>
  <c r="I35" i="21"/>
  <c r="I37" i="21"/>
  <c r="I34" i="21"/>
  <c r="I109" i="21"/>
  <c r="I79" i="21"/>
  <c r="I26" i="20"/>
  <c r="I30" i="20" s="1"/>
  <c r="I129" i="19"/>
  <c r="I35" i="19"/>
  <c r="I37" i="19"/>
  <c r="I34" i="19"/>
  <c r="I109" i="19"/>
  <c r="I79" i="19"/>
  <c r="I129" i="18"/>
  <c r="I37" i="18"/>
  <c r="I34" i="18"/>
  <c r="I109" i="18"/>
  <c r="I79" i="18"/>
  <c r="I35" i="18"/>
  <c r="I129" i="17"/>
  <c r="I35" i="17"/>
  <c r="I37" i="17"/>
  <c r="I34" i="17"/>
  <c r="I109" i="17"/>
  <c r="I79" i="17"/>
  <c r="I129" i="16"/>
  <c r="I37" i="16"/>
  <c r="I34" i="16"/>
  <c r="I79" i="16"/>
  <c r="I35" i="16"/>
  <c r="I109" i="16"/>
  <c r="I36" i="21" l="1"/>
  <c r="I35" i="15"/>
  <c r="I109" i="15"/>
  <c r="I79" i="15"/>
  <c r="I129" i="15"/>
  <c r="I37" i="15"/>
  <c r="I34" i="15"/>
  <c r="I36" i="15" s="1"/>
  <c r="I65" i="15" s="1"/>
  <c r="I129" i="22"/>
  <c r="I35" i="22"/>
  <c r="I37" i="22"/>
  <c r="I34" i="22"/>
  <c r="I109" i="22"/>
  <c r="I79" i="22"/>
  <c r="I38" i="21"/>
  <c r="I39" i="21" s="1"/>
  <c r="I65" i="21"/>
  <c r="I109" i="20"/>
  <c r="I129" i="20"/>
  <c r="I35" i="20"/>
  <c r="I37" i="20"/>
  <c r="I34" i="20"/>
  <c r="I79" i="20"/>
  <c r="I36" i="19"/>
  <c r="I36" i="18"/>
  <c r="I36" i="17"/>
  <c r="I36" i="16"/>
  <c r="F13" i="14"/>
  <c r="F14" i="14"/>
  <c r="G23" i="14"/>
  <c r="F24" i="14"/>
  <c r="G24" i="14" s="1"/>
  <c r="F25" i="14"/>
  <c r="F37" i="14"/>
  <c r="G37" i="14" s="1"/>
  <c r="F38" i="14"/>
  <c r="G38" i="14" s="1"/>
  <c r="F41" i="14"/>
  <c r="G41" i="14" s="1"/>
  <c r="F42" i="14"/>
  <c r="G42" i="14" s="1"/>
  <c r="I36" i="20" l="1"/>
  <c r="I65" i="20" s="1"/>
  <c r="I38" i="15"/>
  <c r="I39" i="15" s="1"/>
  <c r="I47" i="15" s="1"/>
  <c r="G25" i="14"/>
  <c r="F39" i="14"/>
  <c r="G39" i="14" s="1"/>
  <c r="F32" i="14"/>
  <c r="G32" i="14" s="1"/>
  <c r="F26" i="14"/>
  <c r="G26" i="14" s="1"/>
  <c r="F35" i="14"/>
  <c r="G35" i="14" s="1"/>
  <c r="G33" i="14"/>
  <c r="F15" i="14"/>
  <c r="F40" i="14"/>
  <c r="G40" i="14" s="1"/>
  <c r="F36" i="14"/>
  <c r="G36" i="14" s="1"/>
  <c r="F17" i="14"/>
  <c r="G34" i="14"/>
  <c r="F27" i="14"/>
  <c r="G27" i="14" s="1"/>
  <c r="F18" i="14"/>
  <c r="I36" i="22"/>
  <c r="I49" i="21"/>
  <c r="I45" i="21"/>
  <c r="I48" i="21"/>
  <c r="I44" i="21"/>
  <c r="I47" i="21"/>
  <c r="I43" i="21"/>
  <c r="I46" i="21"/>
  <c r="I42" i="21"/>
  <c r="I38" i="19"/>
  <c r="I39" i="19" s="1"/>
  <c r="I65" i="19"/>
  <c r="I38" i="18"/>
  <c r="I39" i="18" s="1"/>
  <c r="I65" i="18"/>
  <c r="I38" i="17"/>
  <c r="I39" i="17" s="1"/>
  <c r="I65" i="17"/>
  <c r="I65" i="16"/>
  <c r="I38" i="16"/>
  <c r="I39" i="16" s="1"/>
  <c r="F16" i="14"/>
  <c r="F12" i="14"/>
  <c r="I43" i="15" l="1"/>
  <c r="I42" i="15"/>
  <c r="I45" i="15"/>
  <c r="I44" i="15"/>
  <c r="I38" i="20"/>
  <c r="I39" i="20" s="1"/>
  <c r="I45" i="20" s="1"/>
  <c r="I46" i="15"/>
  <c r="I49" i="15"/>
  <c r="I72" i="15" s="1"/>
  <c r="I73" i="15" s="1"/>
  <c r="I48" i="15"/>
  <c r="G28" i="14"/>
  <c r="G29" i="14" s="1"/>
  <c r="G43" i="14"/>
  <c r="G44" i="14" s="1"/>
  <c r="G45" i="14" s="1"/>
  <c r="I38" i="22"/>
  <c r="I39" i="22" s="1"/>
  <c r="I65" i="22"/>
  <c r="I74" i="21"/>
  <c r="I77" i="21"/>
  <c r="I72" i="21"/>
  <c r="I50" i="21"/>
  <c r="I66" i="21" s="1"/>
  <c r="I68" i="21" s="1"/>
  <c r="I49" i="20"/>
  <c r="I46" i="20"/>
  <c r="I48" i="20"/>
  <c r="I44" i="20"/>
  <c r="I43" i="20"/>
  <c r="I42" i="20"/>
  <c r="I49" i="19"/>
  <c r="I45" i="19"/>
  <c r="I48" i="19"/>
  <c r="I44" i="19"/>
  <c r="I47" i="19"/>
  <c r="I43" i="19"/>
  <c r="I46" i="19"/>
  <c r="I42" i="19"/>
  <c r="I49" i="18"/>
  <c r="I45" i="18"/>
  <c r="I47" i="18"/>
  <c r="I46" i="18"/>
  <c r="I42" i="18"/>
  <c r="I48" i="18"/>
  <c r="I44" i="18"/>
  <c r="I43" i="18"/>
  <c r="I48" i="17"/>
  <c r="I44" i="17"/>
  <c r="I49" i="17"/>
  <c r="I45" i="17"/>
  <c r="I47" i="17"/>
  <c r="I43" i="17"/>
  <c r="I46" i="17"/>
  <c r="I42" i="17"/>
  <c r="I47" i="16"/>
  <c r="I43" i="16"/>
  <c r="I46" i="16"/>
  <c r="I42" i="16"/>
  <c r="I48" i="16"/>
  <c r="I44" i="16"/>
  <c r="I49" i="16"/>
  <c r="I72" i="16" s="1"/>
  <c r="I45" i="16"/>
  <c r="G19" i="14"/>
  <c r="G20" i="14" s="1"/>
  <c r="G21" i="14" s="1"/>
  <c r="I74" i="15" l="1"/>
  <c r="I77" i="15"/>
  <c r="I50" i="15"/>
  <c r="I66" i="15" s="1"/>
  <c r="I68" i="15" s="1"/>
  <c r="I75" i="15" s="1"/>
  <c r="I76" i="15" s="1"/>
  <c r="G30" i="14"/>
  <c r="I107" i="21" s="1"/>
  <c r="I47" i="20"/>
  <c r="I107" i="20"/>
  <c r="I107" i="18"/>
  <c r="I107" i="19"/>
  <c r="I107" i="15"/>
  <c r="I107" i="22"/>
  <c r="I107" i="9"/>
  <c r="I107" i="16"/>
  <c r="I106" i="20"/>
  <c r="I106" i="17"/>
  <c r="I106" i="18"/>
  <c r="I106" i="21"/>
  <c r="I106" i="15"/>
  <c r="I106" i="16"/>
  <c r="I106" i="19"/>
  <c r="I106" i="22"/>
  <c r="I106" i="9"/>
  <c r="I104" i="19"/>
  <c r="I104" i="18"/>
  <c r="I104" i="21"/>
  <c r="I104" i="15"/>
  <c r="I104" i="22"/>
  <c r="I104" i="16"/>
  <c r="I104" i="20"/>
  <c r="I104" i="17"/>
  <c r="I104" i="9"/>
  <c r="I50" i="20"/>
  <c r="I66" i="20" s="1"/>
  <c r="I68" i="20" s="1"/>
  <c r="I130" i="20" s="1"/>
  <c r="I48" i="22"/>
  <c r="I44" i="22"/>
  <c r="I49" i="22"/>
  <c r="I45" i="22"/>
  <c r="I47" i="22"/>
  <c r="I43" i="22"/>
  <c r="I46" i="22"/>
  <c r="I42" i="22"/>
  <c r="I130" i="21"/>
  <c r="I110" i="21"/>
  <c r="I80" i="21"/>
  <c r="I75" i="21"/>
  <c r="I76" i="21" s="1"/>
  <c r="I73" i="21"/>
  <c r="I74" i="20"/>
  <c r="I77" i="20"/>
  <c r="I72" i="20"/>
  <c r="I74" i="19"/>
  <c r="I77" i="19"/>
  <c r="I72" i="19"/>
  <c r="I50" i="19"/>
  <c r="I66" i="19" s="1"/>
  <c r="I68" i="19" s="1"/>
  <c r="I50" i="18"/>
  <c r="I66" i="18" s="1"/>
  <c r="I68" i="18" s="1"/>
  <c r="I74" i="18"/>
  <c r="I77" i="18"/>
  <c r="I72" i="18"/>
  <c r="I77" i="17"/>
  <c r="I74" i="17"/>
  <c r="I72" i="17"/>
  <c r="I50" i="17"/>
  <c r="I66" i="17" s="1"/>
  <c r="I68" i="17" s="1"/>
  <c r="I77" i="16"/>
  <c r="I74" i="16"/>
  <c r="I50" i="16"/>
  <c r="I66" i="16" s="1"/>
  <c r="I68" i="16" s="1"/>
  <c r="I75" i="16" s="1"/>
  <c r="H119" i="9"/>
  <c r="H89" i="9"/>
  <c r="H88" i="9"/>
  <c r="H87" i="9"/>
  <c r="H50" i="9"/>
  <c r="H94" i="9" s="1"/>
  <c r="H36" i="9"/>
  <c r="I23" i="9"/>
  <c r="I130" i="15" l="1"/>
  <c r="I80" i="15"/>
  <c r="I78" i="15"/>
  <c r="I81" i="15" s="1"/>
  <c r="I82" i="15" s="1"/>
  <c r="I110" i="15"/>
  <c r="I107" i="17"/>
  <c r="I108" i="21"/>
  <c r="I133" i="21" s="1"/>
  <c r="I78" i="21"/>
  <c r="I75" i="20"/>
  <c r="I76" i="20" s="1"/>
  <c r="I80" i="20"/>
  <c r="I110" i="20"/>
  <c r="I108" i="18"/>
  <c r="I133" i="18" s="1"/>
  <c r="I108" i="15"/>
  <c r="I113" i="15" s="1"/>
  <c r="I108" i="22"/>
  <c r="I133" i="22" s="1"/>
  <c r="I108" i="19"/>
  <c r="I113" i="19" s="1"/>
  <c r="I108" i="17"/>
  <c r="I113" i="17" s="1"/>
  <c r="I108" i="20"/>
  <c r="I108" i="16"/>
  <c r="I77" i="22"/>
  <c r="I74" i="22"/>
  <c r="I72" i="22"/>
  <c r="I50" i="22"/>
  <c r="I66" i="22" s="1"/>
  <c r="I68" i="22" s="1"/>
  <c r="I111" i="21"/>
  <c r="I81" i="21"/>
  <c r="I82" i="21" s="1"/>
  <c r="I131" i="21"/>
  <c r="I73" i="20"/>
  <c r="I130" i="19"/>
  <c r="I110" i="19"/>
  <c r="I80" i="19"/>
  <c r="I75" i="19"/>
  <c r="I76" i="19" s="1"/>
  <c r="I73" i="19"/>
  <c r="I73" i="18"/>
  <c r="I130" i="18"/>
  <c r="I80" i="18"/>
  <c r="I110" i="18"/>
  <c r="I75" i="18"/>
  <c r="I76" i="18" s="1"/>
  <c r="I110" i="17"/>
  <c r="I80" i="17"/>
  <c r="I130" i="17"/>
  <c r="I75" i="17"/>
  <c r="I76" i="17" s="1"/>
  <c r="I73" i="17"/>
  <c r="I73" i="16"/>
  <c r="I80" i="16"/>
  <c r="I110" i="16"/>
  <c r="I130" i="16"/>
  <c r="I76" i="16"/>
  <c r="I131" i="15"/>
  <c r="I53" i="9"/>
  <c r="I62" i="9" s="1"/>
  <c r="I67" i="9" s="1"/>
  <c r="I24" i="9"/>
  <c r="I30" i="9" s="1"/>
  <c r="I111" i="15" l="1"/>
  <c r="I113" i="21"/>
  <c r="I78" i="20"/>
  <c r="I111" i="20" s="1"/>
  <c r="I78" i="19"/>
  <c r="I81" i="19" s="1"/>
  <c r="I82" i="19" s="1"/>
  <c r="I78" i="18"/>
  <c r="I81" i="18" s="1"/>
  <c r="I82" i="18" s="1"/>
  <c r="I113" i="18"/>
  <c r="I133" i="15"/>
  <c r="I133" i="19"/>
  <c r="I113" i="22"/>
  <c r="I133" i="17"/>
  <c r="I113" i="20"/>
  <c r="I133" i="20"/>
  <c r="I133" i="16"/>
  <c r="I113" i="16"/>
  <c r="I110" i="22"/>
  <c r="I80" i="22"/>
  <c r="I130" i="22"/>
  <c r="I75" i="22"/>
  <c r="I76" i="22" s="1"/>
  <c r="I73" i="22"/>
  <c r="I93" i="21"/>
  <c r="I88" i="21"/>
  <c r="I86" i="21"/>
  <c r="I85" i="21"/>
  <c r="I89" i="21"/>
  <c r="I87" i="21"/>
  <c r="I78" i="17"/>
  <c r="I78" i="16"/>
  <c r="I81" i="16" s="1"/>
  <c r="I82" i="16" s="1"/>
  <c r="I93" i="16" s="1"/>
  <c r="I85" i="15"/>
  <c r="I89" i="15"/>
  <c r="I93" i="15"/>
  <c r="I86" i="15"/>
  <c r="I87" i="15"/>
  <c r="I88" i="15"/>
  <c r="I35" i="9"/>
  <c r="I129" i="9"/>
  <c r="I109" i="9"/>
  <c r="I37" i="9"/>
  <c r="I34" i="9"/>
  <c r="I79" i="9"/>
  <c r="I131" i="20" l="1"/>
  <c r="I131" i="18"/>
  <c r="I78" i="22"/>
  <c r="I111" i="22" s="1"/>
  <c r="I81" i="20"/>
  <c r="I82" i="20" s="1"/>
  <c r="I93" i="20" s="1"/>
  <c r="I111" i="19"/>
  <c r="I131" i="19"/>
  <c r="I111" i="18"/>
  <c r="I91" i="21"/>
  <c r="I98" i="21" s="1"/>
  <c r="I94" i="21"/>
  <c r="I95" i="21" s="1"/>
  <c r="I99" i="21" s="1"/>
  <c r="I93" i="19"/>
  <c r="I88" i="19"/>
  <c r="I86" i="19"/>
  <c r="I85" i="19"/>
  <c r="I87" i="19"/>
  <c r="I89" i="19"/>
  <c r="I85" i="18"/>
  <c r="I93" i="18"/>
  <c r="I88" i="18"/>
  <c r="I86" i="18"/>
  <c r="I87" i="18"/>
  <c r="I89" i="18"/>
  <c r="I111" i="17"/>
  <c r="I81" i="17"/>
  <c r="I82" i="17" s="1"/>
  <c r="I131" i="17"/>
  <c r="I131" i="16"/>
  <c r="I111" i="16"/>
  <c r="I86" i="16"/>
  <c r="I85" i="16"/>
  <c r="I89" i="16"/>
  <c r="I87" i="16"/>
  <c r="I88" i="16"/>
  <c r="I91" i="15"/>
  <c r="I98" i="15" s="1"/>
  <c r="I94" i="15"/>
  <c r="I95" i="15" s="1"/>
  <c r="I99" i="15" s="1"/>
  <c r="I108" i="9"/>
  <c r="I113" i="9" s="1"/>
  <c r="I36" i="9"/>
  <c r="I38" i="9" s="1"/>
  <c r="I39" i="9" s="1"/>
  <c r="I49" i="9" s="1"/>
  <c r="I131" i="22" l="1"/>
  <c r="I81" i="22"/>
  <c r="I82" i="22" s="1"/>
  <c r="I93" i="22" s="1"/>
  <c r="I88" i="20"/>
  <c r="I85" i="20"/>
  <c r="I87" i="20"/>
  <c r="I86" i="20"/>
  <c r="I89" i="20"/>
  <c r="I100" i="21"/>
  <c r="I112" i="21" s="1"/>
  <c r="I114" i="21" s="1"/>
  <c r="I74" i="9"/>
  <c r="I72" i="9"/>
  <c r="I65" i="9"/>
  <c r="I94" i="20"/>
  <c r="I95" i="20" s="1"/>
  <c r="I99" i="20" s="1"/>
  <c r="I94" i="19"/>
  <c r="I95" i="19" s="1"/>
  <c r="I99" i="19" s="1"/>
  <c r="I91" i="19"/>
  <c r="I98" i="19" s="1"/>
  <c r="I94" i="18"/>
  <c r="I95" i="18" s="1"/>
  <c r="I99" i="18" s="1"/>
  <c r="I91" i="18"/>
  <c r="I98" i="18" s="1"/>
  <c r="I93" i="17"/>
  <c r="I86" i="17"/>
  <c r="I85" i="17"/>
  <c r="I89" i="17"/>
  <c r="I87" i="17"/>
  <c r="I88" i="17"/>
  <c r="I100" i="15"/>
  <c r="I112" i="15" s="1"/>
  <c r="I114" i="15" s="1"/>
  <c r="I91" i="16"/>
  <c r="I94" i="16"/>
  <c r="I95" i="16" s="1"/>
  <c r="I99" i="16" s="1"/>
  <c r="I77" i="9"/>
  <c r="I133" i="9"/>
  <c r="I46" i="9"/>
  <c r="I44" i="9"/>
  <c r="I47" i="9"/>
  <c r="I43" i="9"/>
  <c r="I42" i="9"/>
  <c r="I45" i="9"/>
  <c r="I48" i="9"/>
  <c r="I85" i="22" l="1"/>
  <c r="I88" i="22"/>
  <c r="I87" i="22"/>
  <c r="I89" i="22"/>
  <c r="I86" i="22"/>
  <c r="I132" i="21"/>
  <c r="I134" i="21" s="1"/>
  <c r="I117" i="21" s="1"/>
  <c r="I91" i="20"/>
  <c r="I98" i="20" s="1"/>
  <c r="I100" i="20" s="1"/>
  <c r="I112" i="20" s="1"/>
  <c r="I114" i="20" s="1"/>
  <c r="I100" i="19"/>
  <c r="I112" i="19" s="1"/>
  <c r="I114" i="19" s="1"/>
  <c r="I91" i="17"/>
  <c r="I98" i="17" s="1"/>
  <c r="I94" i="22"/>
  <c r="I95" i="22" s="1"/>
  <c r="I99" i="22" s="1"/>
  <c r="I100" i="18"/>
  <c r="I94" i="17"/>
  <c r="I95" i="17" s="1"/>
  <c r="I99" i="17" s="1"/>
  <c r="I100" i="17" s="1"/>
  <c r="I98" i="16"/>
  <c r="I100" i="16" s="1"/>
  <c r="I132" i="15"/>
  <c r="I134" i="15" s="1"/>
  <c r="I117" i="15" s="1"/>
  <c r="I73" i="9"/>
  <c r="I50" i="9"/>
  <c r="I66" i="9" s="1"/>
  <c r="I68" i="9" s="1"/>
  <c r="I91" i="22" l="1"/>
  <c r="I98" i="22" s="1"/>
  <c r="I100" i="22" s="1"/>
  <c r="I132" i="20"/>
  <c r="I134" i="20" s="1"/>
  <c r="I117" i="20" s="1"/>
  <c r="I132" i="19"/>
  <c r="I134" i="19" s="1"/>
  <c r="I117" i="19" s="1"/>
  <c r="I75" i="9"/>
  <c r="I76" i="9" s="1"/>
  <c r="I118" i="21"/>
  <c r="I136" i="21" s="1"/>
  <c r="I112" i="18"/>
  <c r="I114" i="18" s="1"/>
  <c r="I132" i="18"/>
  <c r="I134" i="18" s="1"/>
  <c r="I132" i="17"/>
  <c r="I134" i="17" s="1"/>
  <c r="I112" i="17"/>
  <c r="I114" i="17" s="1"/>
  <c r="I132" i="16"/>
  <c r="I134" i="16" s="1"/>
  <c r="I117" i="16" s="1"/>
  <c r="I118" i="16" s="1"/>
  <c r="I136" i="16" s="1"/>
  <c r="I123" i="16" s="1"/>
  <c r="I112" i="16"/>
  <c r="I114" i="16" s="1"/>
  <c r="I118" i="15"/>
  <c r="I136" i="15" s="1"/>
  <c r="I110" i="9"/>
  <c r="I80" i="9"/>
  <c r="I130" i="9"/>
  <c r="I78" i="9" l="1"/>
  <c r="I81" i="9" s="1"/>
  <c r="I82" i="9" s="1"/>
  <c r="I132" i="22"/>
  <c r="I134" i="22" s="1"/>
  <c r="I112" i="22"/>
  <c r="I114" i="22" s="1"/>
  <c r="I122" i="21"/>
  <c r="B141" i="21"/>
  <c r="D141" i="21" s="1"/>
  <c r="H141" i="21" s="1"/>
  <c r="I121" i="21"/>
  <c r="I123" i="21"/>
  <c r="I118" i="20"/>
  <c r="I136" i="20" s="1"/>
  <c r="I118" i="19"/>
  <c r="I136" i="19" s="1"/>
  <c r="I117" i="18"/>
  <c r="I118" i="18" s="1"/>
  <c r="I136" i="18" s="1"/>
  <c r="I117" i="17"/>
  <c r="I118" i="17" s="1"/>
  <c r="I136" i="17" s="1"/>
  <c r="I121" i="16"/>
  <c r="I122" i="16"/>
  <c r="B141" i="16"/>
  <c r="D141" i="16" s="1"/>
  <c r="H141" i="16" s="1"/>
  <c r="F146" i="16" s="1"/>
  <c r="I122" i="15"/>
  <c r="B141" i="15"/>
  <c r="D141" i="15" s="1"/>
  <c r="H141" i="15" s="1"/>
  <c r="I121" i="15"/>
  <c r="I123" i="15"/>
  <c r="G24" i="7" l="1"/>
  <c r="H24" i="7" s="1"/>
  <c r="F147" i="16"/>
  <c r="I131" i="9"/>
  <c r="I111" i="9"/>
  <c r="I117" i="22"/>
  <c r="I118" i="22" s="1"/>
  <c r="I119" i="21"/>
  <c r="I124" i="21"/>
  <c r="I135" i="21" s="1"/>
  <c r="F146" i="21"/>
  <c r="F145" i="21"/>
  <c r="I122" i="20"/>
  <c r="B141" i="20"/>
  <c r="D141" i="20" s="1"/>
  <c r="H141" i="20" s="1"/>
  <c r="I121" i="20"/>
  <c r="I123" i="20"/>
  <c r="I122" i="19"/>
  <c r="B141" i="19"/>
  <c r="D141" i="19" s="1"/>
  <c r="H141" i="19" s="1"/>
  <c r="I121" i="19"/>
  <c r="I123" i="19"/>
  <c r="I122" i="18"/>
  <c r="B141" i="18"/>
  <c r="D141" i="18" s="1"/>
  <c r="H141" i="18" s="1"/>
  <c r="I121" i="18"/>
  <c r="I123" i="18"/>
  <c r="B141" i="17"/>
  <c r="D141" i="17" s="1"/>
  <c r="H141" i="17" s="1"/>
  <c r="I121" i="17"/>
  <c r="I123" i="17"/>
  <c r="I122" i="17"/>
  <c r="I124" i="16"/>
  <c r="I135" i="16" s="1"/>
  <c r="I119" i="16"/>
  <c r="F145" i="16"/>
  <c r="I119" i="15"/>
  <c r="F146" i="15"/>
  <c r="F145" i="15"/>
  <c r="I124" i="15"/>
  <c r="I135" i="15" s="1"/>
  <c r="I86" i="9"/>
  <c r="I85" i="9"/>
  <c r="I93" i="9"/>
  <c r="I89" i="9"/>
  <c r="I88" i="9"/>
  <c r="I87" i="9"/>
  <c r="G29" i="7" l="1"/>
  <c r="H29" i="7" s="1"/>
  <c r="F147" i="21"/>
  <c r="G23" i="7"/>
  <c r="H23" i="7" s="1"/>
  <c r="F147" i="15"/>
  <c r="I136" i="22"/>
  <c r="B141" i="22" s="1"/>
  <c r="D141" i="22" s="1"/>
  <c r="H141" i="22" s="1"/>
  <c r="I119" i="18"/>
  <c r="I119" i="20"/>
  <c r="F146" i="20"/>
  <c r="F147" i="20" s="1"/>
  <c r="F145" i="20"/>
  <c r="I124" i="20"/>
  <c r="I135" i="20" s="1"/>
  <c r="I119" i="19"/>
  <c r="F146" i="19"/>
  <c r="F145" i="19"/>
  <c r="I124" i="19"/>
  <c r="I135" i="19" s="1"/>
  <c r="F146" i="18"/>
  <c r="F145" i="18"/>
  <c r="I124" i="17"/>
  <c r="I135" i="17" s="1"/>
  <c r="I124" i="18"/>
  <c r="I135" i="18" s="1"/>
  <c r="I119" i="17"/>
  <c r="F146" i="17"/>
  <c r="F145" i="17"/>
  <c r="I94" i="9"/>
  <c r="I95" i="9" s="1"/>
  <c r="I99" i="9" s="1"/>
  <c r="I91" i="9"/>
  <c r="I98" i="9" s="1"/>
  <c r="G27" i="7" l="1"/>
  <c r="H27" i="7" s="1"/>
  <c r="F147" i="19"/>
  <c r="G26" i="7"/>
  <c r="H26" i="7" s="1"/>
  <c r="F147" i="18"/>
  <c r="G25" i="7"/>
  <c r="H25" i="7" s="1"/>
  <c r="F147" i="17"/>
  <c r="G28" i="7"/>
  <c r="H28" i="7" s="1"/>
  <c r="I123" i="22"/>
  <c r="I122" i="22"/>
  <c r="I121" i="22"/>
  <c r="F146" i="22"/>
  <c r="F145" i="22"/>
  <c r="I100" i="9"/>
  <c r="I112" i="9" s="1"/>
  <c r="I114" i="9" s="1"/>
  <c r="G30" i="7" l="1"/>
  <c r="H30" i="7" s="1"/>
  <c r="F147" i="22"/>
  <c r="I119" i="22"/>
  <c r="I124" i="22"/>
  <c r="I135" i="22" s="1"/>
  <c r="I132" i="9"/>
  <c r="I134" i="9" s="1"/>
  <c r="I117" i="9" s="1"/>
  <c r="I118" i="9" s="1"/>
  <c r="I136" i="9" s="1"/>
  <c r="I123" i="9" s="1"/>
  <c r="I121" i="9" l="1"/>
  <c r="B141" i="9"/>
  <c r="D141" i="9" s="1"/>
  <c r="H141" i="9" s="1"/>
  <c r="F145" i="9" s="1"/>
  <c r="I122" i="9"/>
  <c r="I119" i="9" l="1"/>
  <c r="F146" i="9"/>
  <c r="I124" i="9"/>
  <c r="I135" i="9" s="1"/>
  <c r="G22" i="7" l="1"/>
  <c r="H22" i="7" s="1"/>
  <c r="F147" i="9"/>
  <c r="G31" i="7" l="1"/>
  <c r="H31" i="7" s="1"/>
  <c r="H33" i="7" s="1"/>
  <c r="H32" i="7" l="1"/>
</calcChain>
</file>

<file path=xl/comments1.xml><?xml version="1.0" encoding="utf-8"?>
<comments xmlns="http://schemas.openxmlformats.org/spreadsheetml/2006/main">
  <authors>
    <author>Rossicléia Ferreira Campos</author>
    <author>Janayra Saraiva Lopes</author>
    <author>Marcelo Hiroshi Yamamoto</author>
  </authors>
  <commentList>
    <comment ref="H34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>
      <text>
        <r>
          <rPr>
            <sz val="8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0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1" shapeId="0">
      <text>
        <r>
          <rPr>
            <b/>
            <sz val="10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2" shapeId="0">
      <text>
        <r>
          <rPr>
            <b/>
            <sz val="9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0" shapeId="0">
      <text>
        <r>
          <rPr>
            <b/>
            <sz val="10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>Ausências Legais
((2/30/12) x 100 = 0,556%
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2.xml><?xml version="1.0" encoding="utf-8"?>
<comments xmlns="http://schemas.openxmlformats.org/spreadsheetml/2006/main">
  <authors>
    <author>Marcelo Hiroshi Yamamoto</author>
    <author>Rossicléia Ferreira Campos</author>
    <author>Janayra Saraiva Lopes</author>
  </authors>
  <commentList>
    <comment ref="I26" authorId="0" shapeId="0">
      <text>
        <r>
          <rPr>
            <sz val="8"/>
            <color indexed="81"/>
            <rFont val="Segoe UI"/>
            <family val="2"/>
          </rPr>
          <t xml:space="preserve">Cálculo do Adicional Noturno: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Percentual: Como não há previsão em CCT utiliza-se o disposto no art. 73 da CLT
O valor de adicional noturno: Base de Cálculo x Proporção x Percentual.
</t>
        </r>
      </text>
    </comment>
    <comment ref="I27" authorId="0" shapeId="0">
      <text>
        <r>
          <rPr>
            <sz val="7.5"/>
            <color indexed="81"/>
            <rFont val="Segoe UI"/>
            <family val="2"/>
          </rPr>
          <t xml:space="preserve">Cálculo da Hora Noturna Reduzida: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Desta forma, haverá obrigatoriedade de pagamento adicional de 1/12 horas, ou seja, 8,33% da escala de 12 horas.
Alíquota: incidência do adicional noturno sobre o valor da hora → 1 + alíquota do adicional noturno.
O valor de adicional noturno: Base de Cálculo x Proporção x Alíquota.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2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1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1" shapeId="0">
      <text>
        <r>
          <rPr>
            <sz val="8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1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1" shapeId="0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indenizado: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2" shapeId="0">
      <text>
        <r>
          <rPr>
            <sz val="8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0" shapeId="0">
      <text>
        <r>
          <rPr>
            <sz val="8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1" shapeId="0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1" shapeId="0">
      <text>
        <r>
          <rPr>
            <sz val="8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1" shapeId="0">
      <text>
        <r>
          <rPr>
            <sz val="8"/>
            <color indexed="81"/>
            <rFont val="Arial"/>
            <family val="2"/>
          </rPr>
          <t xml:space="preserve">Ausências Legais
((2/30/12) x 100 = 0,556%
2 = Dados estatiticos do IBGE estima que cada empregado falta em média dois dias por ano.
30 = Impacto sobre o mês
12 = Impacto diluído ao longo de 12 meses.
</t>
        </r>
      </text>
    </comment>
    <comment ref="H87" authorId="1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1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1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2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2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1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3.xml><?xml version="1.0" encoding="utf-8"?>
<comments xmlns="http://schemas.openxmlformats.org/spreadsheetml/2006/main">
  <authors>
    <author>Rossicléia Ferreira Campos</author>
    <author>Janayra Saraiva Lopes</author>
    <author>Marcelo Hiroshi Yamamoto</author>
  </authors>
  <commentList>
    <comment ref="H34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>
      <text>
        <r>
          <rPr>
            <b/>
            <sz val="10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0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1" shapeId="0">
      <text>
        <r>
          <rPr>
            <b/>
            <sz val="10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2" shapeId="0">
      <text>
        <r>
          <rPr>
            <b/>
            <sz val="9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0" shapeId="0">
      <text>
        <r>
          <rPr>
            <b/>
            <sz val="10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>Ausências Legais
((2/30/12) x 100 = 0,556%
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4.xml><?xml version="1.0" encoding="utf-8"?>
<comments xmlns="http://schemas.openxmlformats.org/spreadsheetml/2006/main">
  <authors>
    <author>Rossicléia Ferreira Campos</author>
    <author>Janayra Saraiva Lopes</author>
    <author>Marcelo Hiroshi Yamamoto</author>
  </authors>
  <commentList>
    <comment ref="H34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>
      <text>
        <r>
          <rPr>
            <b/>
            <sz val="10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0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1" shapeId="0">
      <text>
        <r>
          <rPr>
            <b/>
            <sz val="10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2" shapeId="0">
      <text>
        <r>
          <rPr>
            <b/>
            <sz val="9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0" shapeId="0">
      <text>
        <r>
          <rPr>
            <b/>
            <sz val="10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>Ausências Legais
((2/30/12) x 100 = 0,556%
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5.xml><?xml version="1.0" encoding="utf-8"?>
<comments xmlns="http://schemas.openxmlformats.org/spreadsheetml/2006/main">
  <authors>
    <author>Marcelo Hiroshi Yamamoto</author>
    <author>Rossicléia Ferreira Campos</author>
    <author>Janayra Saraiva Lopes</author>
  </authors>
  <commentList>
    <comment ref="I26" authorId="0" shapeId="0">
      <text>
        <r>
          <rPr>
            <sz val="8"/>
            <color indexed="81"/>
            <rFont val="Segoe UI"/>
            <family val="2"/>
          </rPr>
          <t xml:space="preserve">Cálculo do Adicional Noturno: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Percentual: Como não há previsão em CCT utiliza-se o disposto no art. 73 da CLT
O valor de adicional noturno: Base de Cálculo x Proporção x Percentual.
</t>
        </r>
      </text>
    </comment>
    <comment ref="I27" authorId="0" shapeId="0">
      <text>
        <r>
          <rPr>
            <sz val="7.5"/>
            <color indexed="81"/>
            <rFont val="Segoe UI"/>
            <family val="2"/>
          </rPr>
          <t xml:space="preserve">Cálculo da Hora Noturna Reduzida: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Desta forma, haverá obrigatoriedade de pagamento adicional de 1/12 horas, ou seja, 8,33% da escala de 12 horas.
Alíquota: incidência do adicional noturno sobre o valor da hora → 1 + alíquota do adicional noturno.
O valor de adicional noturno: Base de Cálculo x Proporção x Alíquota.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2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1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1" shapeId="0">
      <text>
        <r>
          <rPr>
            <sz val="8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1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1" shapeId="0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indenizado: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2" shapeId="0">
      <text>
        <r>
          <rPr>
            <sz val="8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0" shapeId="0">
      <text>
        <r>
          <rPr>
            <sz val="8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1" shapeId="0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1" shapeId="0">
      <text>
        <r>
          <rPr>
            <sz val="8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1" shapeId="0">
      <text>
        <r>
          <rPr>
            <sz val="8"/>
            <color indexed="81"/>
            <rFont val="Arial"/>
            <family val="2"/>
          </rPr>
          <t xml:space="preserve">Ausências Legais
((2/30/12) x 100 = 0,556%
2 = Dados estatiticos do IBGE estima que cada empregado falta em média dois dias por ano.
30 = Impacto sobre o mês
12 = Impacto diluído ao longo de 12 meses.
</t>
        </r>
      </text>
    </comment>
    <comment ref="H87" authorId="1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1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1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2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2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1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6.xml><?xml version="1.0" encoding="utf-8"?>
<comments xmlns="http://schemas.openxmlformats.org/spreadsheetml/2006/main">
  <authors>
    <author>Rossicléia Ferreira Campos</author>
    <author>Janayra Saraiva Lopes</author>
    <author>Marcelo Hiroshi Yamamoto</author>
  </authors>
  <commentList>
    <comment ref="H34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>
      <text>
        <r>
          <rPr>
            <b/>
            <sz val="10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0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1" shapeId="0">
      <text>
        <r>
          <rPr>
            <b/>
            <sz val="10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2" shapeId="0">
      <text>
        <r>
          <rPr>
            <b/>
            <sz val="9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0" shapeId="0">
      <text>
        <r>
          <rPr>
            <b/>
            <sz val="10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>Ausências Legais
((2/30/12) x 100 = 0,556%
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7.xml><?xml version="1.0" encoding="utf-8"?>
<comments xmlns="http://schemas.openxmlformats.org/spreadsheetml/2006/main">
  <authors>
    <author>Marcelo Hiroshi Yamamoto</author>
    <author>Rossicléia Ferreira Campos</author>
    <author>Janayra Saraiva Lopes</author>
  </authors>
  <commentList>
    <comment ref="I26" authorId="0" shapeId="0">
      <text>
        <r>
          <rPr>
            <sz val="8"/>
            <color indexed="81"/>
            <rFont val="Segoe UI"/>
            <family val="2"/>
          </rPr>
          <t xml:space="preserve">Cálculo do Adicional Noturno: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Percentual: Como não há previsão em CCT utiliza-se o disposto no art. 73 da CLT
O valor de adicional noturno: Base de Cálculo x Proporção x Percentual.
</t>
        </r>
      </text>
    </comment>
    <comment ref="I27" authorId="0" shapeId="0">
      <text>
        <r>
          <rPr>
            <sz val="7.5"/>
            <color indexed="81"/>
            <rFont val="Segoe UI"/>
            <family val="2"/>
          </rPr>
          <t xml:space="preserve">Cálculo da Hora Noturna Reduzida: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Desta forma, haverá obrigatoriedade de pagamento adicional de 1/12 horas, ou seja, 8,33% da escala de 12 horas.
Alíquota: incidência do adicional noturno sobre o valor da hora → 1 + alíquota do adicional noturno.
O valor de adicional noturno: Base de Cálculo x Proporção x Alíquota.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2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1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1" shapeId="0">
      <text>
        <r>
          <rPr>
            <sz val="8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1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1" shapeId="0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indenizado: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2" shapeId="0">
      <text>
        <r>
          <rPr>
            <sz val="8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0" shapeId="0">
      <text>
        <r>
          <rPr>
            <sz val="8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1" shapeId="0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1" shapeId="0">
      <text>
        <r>
          <rPr>
            <sz val="8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1" shapeId="0">
      <text>
        <r>
          <rPr>
            <sz val="8"/>
            <color indexed="81"/>
            <rFont val="Arial"/>
            <family val="2"/>
          </rPr>
          <t xml:space="preserve">Ausências Legais
((2/30/12) x 100 = 0,556%
2 = Dados estatiticos do IBGE estima que cada empregado falta em média dois dias por ano.
30 = Impacto sobre o mês
12 = Impacto diluído ao longo de 12 meses.
</t>
        </r>
      </text>
    </comment>
    <comment ref="H87" authorId="1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1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1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2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2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1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8.xml><?xml version="1.0" encoding="utf-8"?>
<comments xmlns="http://schemas.openxmlformats.org/spreadsheetml/2006/main">
  <authors>
    <author>Rossicléia Ferreira Campos</author>
    <author>Janayra Saraiva Lopes</author>
    <author>Marcelo Hiroshi Yamamoto</author>
  </authors>
  <commentList>
    <comment ref="H34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>
      <text>
        <r>
          <rPr>
            <b/>
            <sz val="10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0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1" shapeId="0">
      <text>
        <r>
          <rPr>
            <b/>
            <sz val="10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2" shapeId="0">
      <text>
        <r>
          <rPr>
            <b/>
            <sz val="9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0" shapeId="0">
      <text>
        <r>
          <rPr>
            <b/>
            <sz val="10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>Ausências Legais
((2/30/12) x 100 = 0,556%
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9.xml><?xml version="1.0" encoding="utf-8"?>
<comments xmlns="http://schemas.openxmlformats.org/spreadsheetml/2006/main">
  <authors>
    <author>Marcelo Hiroshi Yamamoto</author>
    <author>Rossicléia Ferreira Campos</author>
    <author>Janayra Saraiva Lopes</author>
  </authors>
  <commentList>
    <comment ref="I26" authorId="0" shapeId="0">
      <text>
        <r>
          <rPr>
            <sz val="8"/>
            <color indexed="81"/>
            <rFont val="Segoe UI"/>
            <family val="2"/>
          </rPr>
          <t xml:space="preserve">Cálculo do Adicional Noturno: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Percentual: Como não há previsão em CCT utiliza-se o disposto no art. 73 da CLT
O valor de adicional noturno: Base de Cálculo x Proporção x Percentual.
</t>
        </r>
      </text>
    </comment>
    <comment ref="I27" authorId="0" shapeId="0">
      <text>
        <r>
          <rPr>
            <sz val="7.5"/>
            <color indexed="81"/>
            <rFont val="Segoe UI"/>
            <family val="2"/>
          </rPr>
          <t xml:space="preserve">Cálculo da Hora Noturna Reduzida: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Desta forma, haverá obrigatoriedade de pagamento adicional de 1/12 horas, ou seja, 8,33% da escala de 12 horas.
Alíquota: incidência do adicional noturno sobre o valor da hora → 1 + alíquota do adicional noturno.
O valor de adicional noturno: Base de Cálculo x Proporção x Alíquota.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2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1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1" shapeId="0">
      <text>
        <r>
          <rPr>
            <sz val="8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1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1" shapeId="0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indenizado: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2" shapeId="0">
      <text>
        <r>
          <rPr>
            <sz val="8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0" shapeId="0">
      <text>
        <r>
          <rPr>
            <sz val="8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1" shapeId="0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1" shapeId="0">
      <text>
        <r>
          <rPr>
            <sz val="8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1" shapeId="0">
      <text>
        <r>
          <rPr>
            <sz val="8"/>
            <color indexed="81"/>
            <rFont val="Arial"/>
            <family val="2"/>
          </rPr>
          <t xml:space="preserve">Ausências Legais
((2/30/12) x 100 = 0,556%
2 = Dados estatiticos do IBGE estima que cada empregado falta em média dois dias por ano.
30 = Impacto sobre o mês
12 = Impacto diluído ao longo de 12 meses.
</t>
        </r>
      </text>
    </comment>
    <comment ref="H87" authorId="1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1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1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2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2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1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sharedStrings.xml><?xml version="1.0" encoding="utf-8"?>
<sst xmlns="http://schemas.openxmlformats.org/spreadsheetml/2006/main" count="2313" uniqueCount="248">
  <si>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</si>
  <si>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</si>
  <si>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</si>
  <si>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</si>
  <si>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</si>
  <si>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</si>
  <si>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</si>
  <si>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</si>
  <si>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</si>
  <si>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</si>
  <si>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</si>
  <si>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</si>
  <si>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</si>
  <si>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</si>
  <si>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</si>
  <si>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</si>
  <si>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</si>
  <si>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</si>
  <si>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</si>
  <si>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</si>
  <si>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Adicional noturno</t>
  </si>
  <si>
    <t>E</t>
  </si>
  <si>
    <t>Adicional de hora noturna reduzida</t>
  </si>
  <si>
    <t>F</t>
  </si>
  <si>
    <t>Adicional de hora-extra no feriado trabalhado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</si>
  <si>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</si>
  <si>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</si>
  <si>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</si>
  <si>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</si>
  <si>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</si>
  <si>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</si>
  <si>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</si>
  <si>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</si>
  <si>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</si>
  <si>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</si>
  <si>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</si>
  <si>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</si>
  <si>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</si>
  <si>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</si>
  <si>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</si>
  <si>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</si>
  <si>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</si>
  <si>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</si>
  <si>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</si>
  <si>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</si>
  <si>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</si>
  <si>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</si>
  <si>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</si>
  <si>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Auxílio-Refeição/Alimentação</t>
  </si>
  <si>
    <t>Assistência Médica e Familiar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</si>
  <si>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</si>
  <si>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</si>
  <si>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</si>
  <si>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</si>
  <si>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indenizado</t>
  </si>
  <si>
    <t>Incidência dos encargos do submódulo 2.2 sobre o aviso-prévio trabalhado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</si>
  <si>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</si>
  <si>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</si>
  <si>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</si>
  <si>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</si>
  <si>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</si>
  <si>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</si>
  <si>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</si>
  <si>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Incidência dos encargos do submódulo 2.2 sobre o submódulo 4.2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</si>
  <si>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</si>
  <si>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</si>
  <si>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</si>
  <si>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</si>
  <si>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</si>
  <si>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</si>
  <si>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</si>
  <si>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</si>
  <si>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</si>
  <si>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</si>
  <si>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</si>
  <si>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</si>
  <si>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</si>
  <si>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</si>
  <si>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</si>
  <si>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</si>
  <si>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</si>
  <si>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</si>
  <si>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</si>
  <si>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Valor Proposto por Empregado (B)</t>
  </si>
  <si>
    <t>Qtde. de Postos (E)</t>
  </si>
  <si>
    <t>Descrição</t>
  </si>
  <si>
    <t>(PCMSO, PPRA,
CIPA e LTCAT)</t>
  </si>
  <si>
    <t>Kit Primeiros Socorros</t>
  </si>
  <si>
    <t>RIO BRANCO/ACRE</t>
  </si>
  <si>
    <t>ITEM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</si>
  <si>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</si>
  <si>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</si>
  <si>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</si>
  <si>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</si>
  <si>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</si>
  <si>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</si>
  <si>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</si>
  <si>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Licença-paternidade</t>
  </si>
  <si>
    <t>Ausência por acidente de trabalho</t>
  </si>
  <si>
    <t>Afastamento Maternidade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</si>
  <si>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</si>
  <si>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</si>
  <si>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</si>
  <si>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</si>
  <si>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</si>
  <si>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</si>
  <si>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</si>
  <si>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</si>
  <si>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</si>
  <si>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</si>
  <si>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</si>
  <si>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</si>
  <si>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</si>
  <si>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</si>
  <si>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</si>
  <si>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</si>
  <si>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</si>
  <si>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A.2) Quantidade de passagens por mês por empregado:</t>
  </si>
  <si>
    <t>Férias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</si>
  <si>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</si>
  <si>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</si>
  <si>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</si>
  <si>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</si>
  <si>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</si>
  <si>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</si>
  <si>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SUBMÓDULO 2.3 - BENEFÍCIOS MENSAIS E DIÁRIOS</t>
  </si>
  <si>
    <t>BASE DE CÁLCULO PARA O MÓDULO 4 = MÓDULO 1 + MÓDULO 2 + MÓDULO 3</t>
  </si>
  <si>
    <t>MÓDULO 2</t>
  </si>
  <si>
    <t>MÓDULO 3</t>
  </si>
  <si>
    <t>BASE DE CÁLCULO PARA O MÓDULO 6 = MÓDULO 1 + MÓDULO 2 = MÓDULO 3
 + MÓDULO 4 + MÓDULO 5</t>
  </si>
  <si>
    <t>MÓDULO 4</t>
  </si>
  <si>
    <t>MÓDULO 5</t>
  </si>
  <si>
    <t>Eletricista</t>
  </si>
  <si>
    <t>Licitação Nº  _______/2019</t>
  </si>
  <si>
    <t>Dia __/___/2019 às ___:___ horas</t>
  </si>
  <si>
    <r>
      <rPr>
        <b/>
        <sz val="11"/>
        <rFont val="Times New Roman"/>
        <family val="1"/>
      </rPr>
      <t xml:space="preserve">PLANILHA DE CUSTOS E FORMAÇÃO DE PREÇOS - </t>
    </r>
    <r>
      <rPr>
        <sz val="11"/>
        <rFont val="Times New Roman"/>
        <family val="1"/>
      </rPr>
      <t xml:space="preserve">(Redação dada pela Instrução Normativa nº 05, de 25 de maio de 2017, com modificações pertinentes  trazidas pela Instrução Normativa nº 07/2018).
</t>
    </r>
  </si>
  <si>
    <t>Razão Social da Empresa</t>
  </si>
  <si>
    <t>Assinatura do Representante Legal da Empres</t>
  </si>
  <si>
    <t>Local e data</t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</si>
  <si>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</si>
  <si>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</si>
  <si>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</si>
  <si>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</si>
  <si>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</si>
  <si>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t>Valor Total Mensal</t>
  </si>
  <si>
    <t>Unidade</t>
  </si>
  <si>
    <t>GRUPO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</si>
  <si>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</si>
  <si>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t xml:space="preserve">11. Cargo: </t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</si>
  <si>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</si>
  <si>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_________/ Agência:  ______C/c: ______</t>
    </r>
  </si>
  <si>
    <r>
      <rPr>
        <b/>
        <sz val="10"/>
        <rFont val="Calibri"/>
        <family val="2"/>
      </rPr>
      <t xml:space="preserve">8. Prazo de pagamento: </t>
    </r>
    <r>
      <rPr>
        <sz val="10"/>
        <rFont val="Calibri"/>
        <family val="2"/>
      </rPr>
      <t>Conforme Edital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</si>
  <si>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</si>
  <si>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</si>
  <si>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</si>
  <si>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</si>
  <si>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</si>
  <si>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</si>
  <si>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t>PLANILHA DE CUSTOS E FORMAÇÃO DE PREÇOS E PROPOSTA COMERCIAL</t>
  </si>
  <si>
    <t>PLANILHA DA ADMINISTRAÇÃO</t>
  </si>
  <si>
    <t>VALOR UNITÁRIO</t>
  </si>
  <si>
    <t xml:space="preserve">Valor Global Mensal </t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</si>
  <si>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</si>
  <si>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t>Posto</t>
  </si>
  <si>
    <t>Valor Total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</si>
  <si>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</si>
  <si>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por endereço</t>
  </si>
  <si>
    <t>por posto</t>
  </si>
  <si>
    <t>Rádio HT</t>
  </si>
  <si>
    <t>Livro de Ocorrências</t>
  </si>
  <si>
    <t>por vigilante</t>
  </si>
  <si>
    <t>Distintivo</t>
  </si>
  <si>
    <t>Pilha para lanterna</t>
  </si>
  <si>
    <t>Lanterna tática de led, acionamento traseiro</t>
  </si>
  <si>
    <t>Cordão de Apito</t>
  </si>
  <si>
    <t>Apito</t>
  </si>
  <si>
    <t>Porta cassetete ou bastão retrátil</t>
  </si>
  <si>
    <t>Cassetete ou bastão retrátil</t>
  </si>
  <si>
    <t>Cinto com coldre e suporte para balas</t>
  </si>
  <si>
    <t>EQUIPAMENTOS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</si>
  <si>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</si>
  <si>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t>Capa para colete balístico</t>
  </si>
  <si>
    <t>Colete Balístico IIA</t>
  </si>
  <si>
    <t>Produtos para manutenção armas</t>
  </si>
  <si>
    <t>Revólver calibre 38 (6 TIROS)</t>
  </si>
  <si>
    <t>ARMAMENTO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</si>
  <si>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</si>
  <si>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</si>
  <si>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PARA O GRUPO I</t>
    </r>
  </si>
  <si>
    <t>Jaqueta para frio ou Japona</t>
  </si>
  <si>
    <t>Quepe ou boné com emblema</t>
  </si>
  <si>
    <t>Cinto de Nylon</t>
  </si>
  <si>
    <t>Camisa de manga curta</t>
  </si>
  <si>
    <t>Camisa de manga comprida</t>
  </si>
  <si>
    <t>Calça</t>
  </si>
  <si>
    <t>UNIFORMES</t>
  </si>
  <si>
    <t>VALOR TOTAL (ANUAL) (A x B x C)</t>
  </si>
  <si>
    <t xml:space="preserve">QUANTIDADE TOTAL DO GRUPO (C) </t>
  </si>
  <si>
    <t>QUANTIDADE ESTIMADA ANUAL (B)</t>
  </si>
  <si>
    <t>UNIDADE</t>
  </si>
  <si>
    <t>PEÇA</t>
  </si>
  <si>
    <t>GRUPO I</t>
  </si>
  <si>
    <t>I</t>
  </si>
  <si>
    <t>TOTAL DE ENDEREÇOS</t>
  </si>
  <si>
    <t>TOTAL DE VIGILANTES</t>
  </si>
  <si>
    <t>TOTAL DE POSTOS</t>
  </si>
  <si>
    <t>COMPOSIÇÃO DE CUSTOS</t>
  </si>
  <si>
    <t>Nº Processo Nº 08220.003380/2019-70</t>
  </si>
  <si>
    <t>01/09/2019</t>
  </si>
  <si>
    <t>CBO 5173-30</t>
  </si>
  <si>
    <t>Outros: Intervalo Intrajornada</t>
  </si>
  <si>
    <t>01/03/2019</t>
  </si>
  <si>
    <t>Seguro de Vida</t>
  </si>
  <si>
    <t>Armamento</t>
  </si>
  <si>
    <t>SESSPAC - AC00013/2019</t>
  </si>
  <si>
    <t>SESSPAC - AC00013/2019 - VIGILANTE</t>
  </si>
  <si>
    <t>SERVIÇO DE VIGILÂNCIA ARMADA- DIURNO - ESCALA 12X36</t>
  </si>
  <si>
    <t xml:space="preserve">Salário-base </t>
  </si>
  <si>
    <r>
      <t xml:space="preserve">Posto de vigilância ostensiva armada, de 12 (doze) horas diurnas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>.</t>
    </r>
  </si>
  <si>
    <r>
      <t xml:space="preserve">Posto de vigilância ostensiva armada, de 12 (doze) horas noturnas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>.</t>
    </r>
  </si>
  <si>
    <r>
      <t xml:space="preserve">Posto de vigilância ostensiva armada, de 44 (quarenta e quatro) horas semanais, diurnas de segunda-feira a sexta-feira, envolvendo 01 (um) vigilante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>.</t>
    </r>
  </si>
  <si>
    <r>
      <t xml:space="preserve">Posto de vigilância ostensiva armada, de 12 (doze) horas diurnas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DPF/EPA/AC</t>
    </r>
  </si>
  <si>
    <r>
      <t xml:space="preserve">Posto de vigilância ostensiva armada, de 12 (doze) horas noturnas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DPF/EPA/AC.</t>
    </r>
  </si>
  <si>
    <r>
      <t xml:space="preserve">Posto de vigilância ostensiva armada, de 12 (doze) horas diurnas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DPF/CZS/AC.</t>
    </r>
  </si>
  <si>
    <r>
      <t xml:space="preserve">Posto de vigilância ostensiva armada, de 12 (doze) horas noturnas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DPF/CZS/AC.</t>
    </r>
  </si>
  <si>
    <r>
      <t xml:space="preserve">Posto de vigilância ostensiva armada, de 12 (doze) horas diurnas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>, inclusive feriados, para atender as necessidades d</t>
    </r>
    <r>
      <rPr>
        <sz val="8"/>
        <color rgb="FF000000"/>
        <rFont val="Arial"/>
        <family val="2"/>
      </rPr>
      <t>a balsa da Polícia Federal no Porto do Governo em Cruzeiro do Sul.</t>
    </r>
  </si>
  <si>
    <t>Quantidade de Postos</t>
  </si>
  <si>
    <t>Qtd. de Vigilantes por Posto</t>
  </si>
  <si>
    <t>EPITACIOLÂNDIA/AC</t>
  </si>
  <si>
    <t>CRUZEIRO DO SUL/AC</t>
  </si>
  <si>
    <t>SERVIÇO DE VIGILÂNCIA ARMADA- NOTURNO - ESCALA 12X36</t>
  </si>
  <si>
    <t>SERVIÇO DE VIGILÂNCIA ARMADA- DIURNO - 44 HORAS SEMANAIS</t>
  </si>
  <si>
    <t>Crachá / Plaqueta</t>
  </si>
  <si>
    <t>Valor Global (contrato para 20 meses)</t>
  </si>
  <si>
    <t>Valor Global (contrato de 20 meses)</t>
  </si>
  <si>
    <t>Valor global da proposta - Contrato de 20 meses
(Valor mensal do serviço multiplicado por 20 (vinte), número de meses do
contrato).</t>
  </si>
  <si>
    <t>ATENÇÃO AS CÉLULAS EM AMARELO</t>
  </si>
  <si>
    <t>QUANTIDADE ESTIMADA (CONTRATO DE 20 MESES)</t>
  </si>
  <si>
    <t>VALOR TOTAL (CONTRATO DE 20 MESES) (A x B x C)</t>
  </si>
  <si>
    <r>
      <t>VALOR TOTAL</t>
    </r>
    <r>
      <rPr>
        <b/>
        <sz val="10"/>
        <rFont val="Arial"/>
        <family val="2"/>
      </rPr>
      <t xml:space="preserve"> (CONTRATO DE 20 MESES)</t>
    </r>
    <r>
      <rPr>
        <sz val="10"/>
        <rFont val="Arial"/>
        <family val="2"/>
      </rPr>
      <t xml:space="preserve"> DE ARMAMENTO PARA O GRUPO I</t>
    </r>
  </si>
  <si>
    <r>
      <t>VALOR TOTAL</t>
    </r>
    <r>
      <rPr>
        <b/>
        <sz val="10"/>
        <rFont val="Arial"/>
        <family val="2"/>
      </rPr>
      <t xml:space="preserve">  (CONTRATO DE 20 MESES)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</si>
  <si>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 (CONTRATO DE 20 MESES)</t>
    </r>
    <r>
      <rPr>
        <sz val="10"/>
        <rFont val="Arial"/>
        <family val="2"/>
      </rPr>
      <t xml:space="preserve"> DE EQUIPAMENTOS PARA O GRUPO I</t>
    </r>
  </si>
  <si>
    <r>
      <t>VALOR TOTAL</t>
    </r>
    <r>
      <rPr>
        <b/>
        <sz val="10"/>
        <rFont val="Arial"/>
        <family val="2"/>
      </rPr>
      <t xml:space="preserve">  (CONTRATO DE 20 MESES)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</si>
  <si>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Par de Botas</t>
  </si>
  <si>
    <t>Munição calibre 38 (PCT. c/ 10 Und.)</t>
  </si>
  <si>
    <t>Transporte (15 dias úteis)</t>
  </si>
  <si>
    <t>por Unidade</t>
  </si>
  <si>
    <t xml:space="preserve"> SESSPAC - AC00013/2019 - VIGILANTE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</si>
</sst>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164" formatCode="&quot;R$ &quot;#,##0.00"/>
    <numFmt numFmtId="165" formatCode="0.000%"/>
    <numFmt numFmtId="166" formatCode="0.0000%"/>
    <numFmt numFmtId="167" formatCode="_-&quot;R$ &quot;* #,##0.00_-;&quot;-R$ &quot;* #,##0.00_-;_-&quot;R$ &quot;* \-??_-;_-@_-"/>
    <numFmt numFmtId="168" formatCode="_(&quot;R$ &quot;* #,##0.00_);_(&quot;R$ &quot;* \(#,##0.00\);_(&quot;R$ &quot;* &quot;-&quot;??_);_(@_)"/>
    <numFmt numFmtId="169" formatCode="&quot;R$&quot;\ #,##0.00"/>
    <numFmt numFmtId="170" formatCode="_(* #,##0.00_);_(* \(#,##0.00\);_(* &quot;-&quot;??_);_(@_)"/>
    <numFmt numFmtId="171" formatCode="_(&quot;R$ &quot;* #,##0.00_);_(&quot;R$ &quot;* \(#,##0.00\);_(&quot;R$ &quot;* \-??_);_(@_)"/>
    <numFmt numFmtId="172" formatCode="0.0000000"/>
  </numFmts>
  <fonts count="62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name val="Arial"/>
      <family val="2"/>
    </font>
    <font>
      <b/>
      <u/>
      <sz val="14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color indexed="81"/>
      <name val="Segoe UI"/>
      <family val="2"/>
    </font>
    <font>
      <sz val="7.5"/>
      <color indexed="81"/>
      <name val="Segoe UI"/>
      <family val="2"/>
    </font>
    <font>
      <b/>
      <sz val="8"/>
      <color indexed="81"/>
      <name val="Times New Roman"/>
      <family val="1"/>
    </font>
    <font>
      <sz val="8"/>
      <color indexed="81"/>
      <name val="Times New Roman"/>
      <family val="1"/>
    </font>
    <font>
      <sz val="8"/>
      <color indexed="8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12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167" fontId="4" fillId="0" borderId="0" applyBorder="0" applyProtection="0"/>
    <xf numFmtId="9" fontId="4" fillId="0" borderId="0" applyBorder="0" applyProtection="0"/>
    <xf numFmtId="0" fontId="2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10" borderId="0" applyNumberFormat="0" applyBorder="0" applyAlignment="0" applyProtection="0"/>
    <xf numFmtId="0" fontId="15" fillId="22" borderId="20" applyNumberFormat="0" applyAlignment="0" applyProtection="0"/>
    <xf numFmtId="0" fontId="16" fillId="23" borderId="21" applyNumberFormat="0" applyAlignment="0" applyProtection="0"/>
    <xf numFmtId="0" fontId="17" fillId="0" borderId="22" applyNumberFormat="0" applyFill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8" fillId="13" borderId="20" applyNumberFormat="0" applyAlignment="0" applyProtection="0"/>
    <xf numFmtId="0" fontId="19" fillId="9" borderId="0" applyNumberFormat="0" applyBorder="0" applyAlignment="0" applyProtection="0"/>
    <xf numFmtId="44" fontId="12" fillId="0" borderId="0" applyFont="0" applyFill="0" applyBorder="0" applyAlignment="0" applyProtection="0"/>
    <xf numFmtId="171" fontId="7" fillId="0" borderId="0" applyFill="0" applyBorder="0" applyAlignment="0" applyProtection="0"/>
    <xf numFmtId="171" fontId="7" fillId="0" borderId="0" applyFill="0" applyBorder="0" applyAlignment="0" applyProtection="0"/>
    <xf numFmtId="168" fontId="7" fillId="0" borderId="0" applyFont="0" applyFill="0" applyBorder="0" applyAlignment="0" applyProtection="0"/>
    <xf numFmtId="0" fontId="20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29" borderId="23" applyNumberForma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0" fontId="21" fillId="22" borderId="24" applyNumberFormat="0" applyAlignment="0" applyProtection="0"/>
    <xf numFmtId="170" fontId="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28" applyNumberFormat="0" applyFill="0" applyAlignment="0" applyProtection="0"/>
    <xf numFmtId="170" fontId="7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/>
    </xf>
    <xf numFmtId="10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9" xfId="0" applyFont="1" applyBorder="1" applyAlignment="1">
      <alignment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10" fontId="33" fillId="0" borderId="29" xfId="0" applyNumberFormat="1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right" vertical="center" wrapText="1"/>
    </xf>
    <xf numFmtId="167" fontId="33" fillId="0" borderId="0" xfId="1" applyFont="1" applyFill="1" applyBorder="1"/>
    <xf numFmtId="0" fontId="33" fillId="0" borderId="0" xfId="0" applyFont="1"/>
    <xf numFmtId="0" fontId="39" fillId="3" borderId="0" xfId="3" applyFont="1" applyFill="1" applyBorder="1" applyAlignment="1">
      <alignment horizontal="center" vertical="center" wrapText="1"/>
    </xf>
    <xf numFmtId="169" fontId="39" fillId="3" borderId="0" xfId="3" applyNumberFormat="1" applyFont="1" applyFill="1" applyBorder="1" applyAlignment="1" applyProtection="1">
      <alignment horizontal="center" vertical="center" wrapText="1"/>
    </xf>
    <xf numFmtId="0" fontId="39" fillId="3" borderId="0" xfId="3" applyFont="1" applyFill="1" applyBorder="1" applyAlignment="1" applyProtection="1">
      <alignment horizontal="center" vertical="center" wrapText="1"/>
    </xf>
    <xf numFmtId="0" fontId="39" fillId="3" borderId="0" xfId="45" applyNumberFormat="1" applyFont="1" applyFill="1" applyBorder="1" applyAlignment="1" applyProtection="1">
      <alignment horizontal="center" vertical="center" wrapText="1"/>
      <protection locked="0"/>
    </xf>
    <xf numFmtId="169" fontId="39" fillId="3" borderId="0" xfId="34" applyNumberFormat="1" applyFont="1" applyFill="1" applyBorder="1" applyAlignment="1" applyProtection="1">
      <alignment horizontal="center" vertical="center" wrapText="1"/>
      <protection locked="0"/>
    </xf>
    <xf numFmtId="2" fontId="33" fillId="2" borderId="0" xfId="0" applyNumberFormat="1" applyFont="1" applyFill="1"/>
    <xf numFmtId="10" fontId="34" fillId="0" borderId="1" xfId="0" applyNumberFormat="1" applyFont="1" applyBorder="1" applyAlignment="1">
      <alignment horizontal="center" vertical="center"/>
    </xf>
    <xf numFmtId="10" fontId="33" fillId="0" borderId="1" xfId="0" applyNumberFormat="1" applyFont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/>
    </xf>
    <xf numFmtId="10" fontId="34" fillId="4" borderId="29" xfId="0" applyNumberFormat="1" applyFont="1" applyFill="1" applyBorder="1" applyAlignment="1">
      <alignment horizontal="center" vertical="center"/>
    </xf>
    <xf numFmtId="169" fontId="34" fillId="4" borderId="3" xfId="0" applyNumberFormat="1" applyFont="1" applyFill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/>
    </xf>
    <xf numFmtId="10" fontId="33" fillId="0" borderId="1" xfId="2" applyNumberFormat="1" applyFont="1" applyBorder="1" applyAlignment="1" applyProtection="1">
      <alignment horizontal="center" vertical="center" wrapText="1"/>
    </xf>
    <xf numFmtId="169" fontId="34" fillId="4" borderId="1" xfId="0" applyNumberFormat="1" applyFont="1" applyFill="1" applyBorder="1" applyAlignment="1">
      <alignment horizontal="center" vertical="center"/>
    </xf>
    <xf numFmtId="166" fontId="34" fillId="4" borderId="1" xfId="0" applyNumberFormat="1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 wrapText="1"/>
    </xf>
    <xf numFmtId="169" fontId="33" fillId="0" borderId="3" xfId="0" applyNumberFormat="1" applyFont="1" applyBorder="1" applyAlignment="1">
      <alignment horizontal="center" vertical="center"/>
    </xf>
    <xf numFmtId="169" fontId="33" fillId="0" borderId="10" xfId="0" applyNumberFormat="1" applyFont="1" applyBorder="1" applyAlignment="1">
      <alignment horizontal="center" vertical="center"/>
    </xf>
    <xf numFmtId="169" fontId="33" fillId="0" borderId="9" xfId="0" applyNumberFormat="1" applyFont="1" applyBorder="1" applyAlignment="1">
      <alignment horizontal="center" vertical="center"/>
    </xf>
    <xf numFmtId="4" fontId="33" fillId="0" borderId="29" xfId="0" applyNumberFormat="1" applyFont="1" applyBorder="1" applyAlignment="1">
      <alignment vertical="center" wrapText="1"/>
    </xf>
    <xf numFmtId="4" fontId="33" fillId="0" borderId="1" xfId="0" applyNumberFormat="1" applyFont="1" applyBorder="1" applyAlignment="1">
      <alignment horizontal="center" vertical="center"/>
    </xf>
    <xf numFmtId="4" fontId="33" fillId="0" borderId="29" xfId="0" applyNumberFormat="1" applyFont="1" applyBorder="1" applyAlignment="1">
      <alignment horizontal="center" vertical="center"/>
    </xf>
    <xf numFmtId="169" fontId="34" fillId="4" borderId="1" xfId="0" applyNumberFormat="1" applyFont="1" applyFill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/>
    </xf>
    <xf numFmtId="0" fontId="38" fillId="3" borderId="12" xfId="3" applyFont="1" applyFill="1" applyBorder="1" applyAlignment="1" applyProtection="1">
      <alignment horizontal="center" vertical="center" wrapText="1"/>
    </xf>
    <xf numFmtId="0" fontId="39" fillId="3" borderId="12" xfId="3" applyFont="1" applyFill="1" applyBorder="1" applyAlignment="1" applyProtection="1">
      <alignment horizontal="center" vertical="center" wrapText="1"/>
    </xf>
    <xf numFmtId="0" fontId="31" fillId="3" borderId="12" xfId="3" applyFont="1" applyFill="1" applyBorder="1" applyAlignment="1" applyProtection="1">
      <alignment horizontal="center" vertical="center" wrapText="1"/>
    </xf>
    <xf numFmtId="0" fontId="32" fillId="3" borderId="12" xfId="3" applyFont="1" applyFill="1" applyBorder="1" applyAlignment="1">
      <alignment horizontal="center" vertical="center" wrapText="1"/>
    </xf>
    <xf numFmtId="169" fontId="33" fillId="5" borderId="1" xfId="1" applyNumberFormat="1" applyFont="1" applyFill="1" applyBorder="1" applyAlignment="1">
      <alignment horizontal="center"/>
    </xf>
    <xf numFmtId="169" fontId="33" fillId="0" borderId="5" xfId="0" applyNumberFormat="1" applyFont="1" applyBorder="1" applyAlignment="1">
      <alignment horizontal="center" vertical="center" wrapText="1"/>
    </xf>
    <xf numFmtId="169" fontId="34" fillId="5" borderId="29" xfId="1" applyNumberFormat="1" applyFont="1" applyFill="1" applyBorder="1" applyAlignment="1">
      <alignment horizontal="center"/>
    </xf>
    <xf numFmtId="0" fontId="38" fillId="0" borderId="0" xfId="3" applyFont="1" applyFill="1" applyBorder="1" applyAlignment="1" applyProtection="1">
      <alignment vertical="center" wrapText="1"/>
    </xf>
    <xf numFmtId="0" fontId="39" fillId="3" borderId="0" xfId="3" applyFont="1" applyFill="1" applyBorder="1" applyAlignment="1" applyProtection="1">
      <alignment vertical="center" wrapText="1"/>
    </xf>
    <xf numFmtId="0" fontId="39" fillId="3" borderId="12" xfId="3" applyFont="1" applyFill="1" applyBorder="1" applyAlignment="1" applyProtection="1">
      <alignment vertical="center" wrapText="1"/>
    </xf>
    <xf numFmtId="169" fontId="39" fillId="3" borderId="12" xfId="34" applyNumberFormat="1" applyFont="1" applyFill="1" applyBorder="1" applyAlignment="1" applyProtection="1">
      <alignment horizontal="center" vertical="center" wrapText="1"/>
      <protection locked="0"/>
    </xf>
    <xf numFmtId="10" fontId="39" fillId="3" borderId="12" xfId="45" applyNumberFormat="1" applyFont="1" applyFill="1" applyBorder="1" applyAlignment="1" applyProtection="1">
      <alignment horizontal="center" vertical="center" wrapText="1"/>
      <protection locked="0"/>
    </xf>
    <xf numFmtId="169" fontId="32" fillId="3" borderId="18" xfId="3" applyNumberFormat="1" applyFont="1" applyFill="1" applyBorder="1" applyAlignment="1" applyProtection="1">
      <alignment horizontal="center" vertical="center" wrapText="1"/>
    </xf>
    <xf numFmtId="10" fontId="34" fillId="30" borderId="29" xfId="0" applyNumberFormat="1" applyFont="1" applyFill="1" applyBorder="1" applyAlignment="1">
      <alignment horizontal="center" vertical="center"/>
    </xf>
    <xf numFmtId="169" fontId="34" fillId="30" borderId="29" xfId="0" applyNumberFormat="1" applyFont="1" applyFill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/>
    </xf>
    <xf numFmtId="0" fontId="34" fillId="31" borderId="29" xfId="0" applyFont="1" applyFill="1" applyBorder="1" applyAlignment="1">
      <alignment horizontal="center" vertical="center"/>
    </xf>
    <xf numFmtId="169" fontId="34" fillId="31" borderId="5" xfId="0" applyNumberFormat="1" applyFont="1" applyFill="1" applyBorder="1" applyAlignment="1">
      <alignment horizontal="center" vertical="center"/>
    </xf>
    <xf numFmtId="165" fontId="33" fillId="0" borderId="1" xfId="0" applyNumberFormat="1" applyFont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 wrapText="1"/>
    </xf>
    <xf numFmtId="169" fontId="34" fillId="31" borderId="32" xfId="0" applyNumberFormat="1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0" fillId="0" borderId="17" xfId="0" applyFont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7" fillId="0" borderId="0" xfId="41"/>
    <xf numFmtId="0" fontId="7" fillId="0" borderId="0" xfId="41" applyBorder="1"/>
    <xf numFmtId="0" fontId="7" fillId="0" borderId="0" xfId="41" applyFont="1" applyBorder="1" applyAlignment="1">
      <alignment horizontal="center" vertical="center"/>
    </xf>
    <xf numFmtId="0" fontId="42" fillId="0" borderId="0" xfId="41" applyFont="1"/>
    <xf numFmtId="0" fontId="42" fillId="0" borderId="0" xfId="41" applyFont="1" applyBorder="1" applyAlignment="1">
      <alignment horizontal="center" vertical="center"/>
    </xf>
    <xf numFmtId="0" fontId="42" fillId="0" borderId="0" xfId="41" applyFont="1" applyBorder="1"/>
    <xf numFmtId="0" fontId="42" fillId="0" borderId="0" xfId="41" applyFont="1" applyBorder="1" applyAlignment="1">
      <alignment horizontal="center"/>
    </xf>
    <xf numFmtId="0" fontId="42" fillId="0" borderId="0" xfId="41" applyFont="1" applyBorder="1" applyAlignment="1">
      <alignment wrapText="1"/>
    </xf>
    <xf numFmtId="169" fontId="44" fillId="3" borderId="29" xfId="41" applyNumberFormat="1" applyFont="1" applyFill="1" applyBorder="1"/>
    <xf numFmtId="0" fontId="43" fillId="0" borderId="0" xfId="41" applyFont="1"/>
    <xf numFmtId="164" fontId="45" fillId="3" borderId="29" xfId="41" applyNumberFormat="1" applyFont="1" applyFill="1" applyBorder="1" applyAlignment="1">
      <alignment horizontal="center" vertical="center" wrapText="1"/>
    </xf>
    <xf numFmtId="0" fontId="42" fillId="0" borderId="29" xfId="41" applyFont="1" applyBorder="1"/>
    <xf numFmtId="0" fontId="7" fillId="0" borderId="29" xfId="41" applyBorder="1"/>
    <xf numFmtId="0" fontId="45" fillId="3" borderId="29" xfId="41" applyFont="1" applyFill="1" applyBorder="1" applyAlignment="1">
      <alignment horizontal="center" vertical="center" wrapText="1"/>
    </xf>
    <xf numFmtId="0" fontId="42" fillId="0" borderId="29" xfId="41" applyFont="1" applyBorder="1" applyAlignment="1">
      <alignment horizontal="center" vertical="center"/>
    </xf>
    <xf numFmtId="0" fontId="42" fillId="0" borderId="0" xfId="41" applyFont="1" applyAlignment="1">
      <alignment horizontal="left"/>
    </xf>
    <xf numFmtId="0" fontId="49" fillId="3" borderId="29" xfId="41" applyFont="1" applyFill="1" applyBorder="1" applyAlignment="1">
      <alignment horizontal="center" vertical="center" wrapText="1"/>
    </xf>
    <xf numFmtId="0" fontId="49" fillId="3" borderId="29" xfId="41" applyNumberFormat="1" applyFont="1" applyFill="1" applyBorder="1" applyAlignment="1">
      <alignment horizontal="center" vertical="center" wrapText="1"/>
    </xf>
    <xf numFmtId="0" fontId="7" fillId="0" borderId="29" xfId="41" applyFont="1" applyBorder="1" applyAlignment="1">
      <alignment horizontal="center" vertical="center"/>
    </xf>
    <xf numFmtId="10" fontId="33" fillId="7" borderId="1" xfId="0" applyNumberFormat="1" applyFont="1" applyFill="1" applyBorder="1" applyAlignment="1">
      <alignment horizontal="center" vertical="center" wrapText="1"/>
    </xf>
    <xf numFmtId="10" fontId="33" fillId="7" borderId="1" xfId="0" applyNumberFormat="1" applyFont="1" applyFill="1" applyBorder="1" applyAlignment="1">
      <alignment horizontal="center" vertical="center"/>
    </xf>
    <xf numFmtId="0" fontId="34" fillId="32" borderId="3" xfId="0" applyFont="1" applyFill="1" applyBorder="1" applyAlignment="1">
      <alignment horizontal="center" vertical="center" wrapText="1"/>
    </xf>
    <xf numFmtId="2" fontId="34" fillId="32" borderId="3" xfId="0" applyNumberFormat="1" applyFont="1" applyFill="1" applyBorder="1" applyAlignment="1">
      <alignment horizontal="center" vertical="center" wrapText="1"/>
    </xf>
    <xf numFmtId="0" fontId="34" fillId="32" borderId="1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 wrapText="1"/>
    </xf>
    <xf numFmtId="2" fontId="34" fillId="32" borderId="1" xfId="0" applyNumberFormat="1" applyFont="1" applyFill="1" applyBorder="1" applyAlignment="1">
      <alignment horizontal="center" vertical="center"/>
    </xf>
    <xf numFmtId="0" fontId="34" fillId="32" borderId="2" xfId="0" applyFont="1" applyFill="1" applyBorder="1" applyAlignment="1">
      <alignment horizontal="center" vertical="center"/>
    </xf>
    <xf numFmtId="2" fontId="34" fillId="32" borderId="1" xfId="0" applyNumberFormat="1" applyFont="1" applyFill="1" applyBorder="1" applyAlignment="1">
      <alignment horizontal="center" vertical="center" wrapText="1"/>
    </xf>
    <xf numFmtId="0" fontId="34" fillId="32" borderId="8" xfId="0" applyFont="1" applyFill="1" applyBorder="1" applyAlignment="1">
      <alignment horizontal="center" vertical="center"/>
    </xf>
    <xf numFmtId="2" fontId="34" fillId="32" borderId="8" xfId="0" applyNumberFormat="1" applyFont="1" applyFill="1" applyBorder="1" applyAlignment="1">
      <alignment horizontal="center" vertical="center" wrapText="1"/>
    </xf>
    <xf numFmtId="0" fontId="33" fillId="32" borderId="1" xfId="0" applyFont="1" applyFill="1" applyBorder="1" applyAlignment="1">
      <alignment horizontal="center" vertical="center"/>
    </xf>
    <xf numFmtId="2" fontId="33" fillId="32" borderId="1" xfId="0" applyNumberFormat="1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/>
    </xf>
    <xf numFmtId="2" fontId="34" fillId="32" borderId="1" xfId="0" applyNumberFormat="1" applyFont="1" applyFill="1" applyBorder="1" applyAlignment="1">
      <alignment horizontal="center"/>
    </xf>
    <xf numFmtId="0" fontId="32" fillId="3" borderId="12" xfId="3" applyFont="1" applyFill="1" applyBorder="1" applyAlignment="1" applyProtection="1">
      <alignment horizontal="center" vertical="center" wrapText="1"/>
    </xf>
    <xf numFmtId="0" fontId="31" fillId="3" borderId="13" xfId="3" applyFont="1" applyFill="1" applyBorder="1" applyAlignment="1" applyProtection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/>
    </xf>
    <xf numFmtId="3" fontId="38" fillId="7" borderId="3" xfId="0" applyNumberFormat="1" applyFont="1" applyFill="1" applyBorder="1" applyAlignment="1">
      <alignment horizontal="center" vertical="center"/>
    </xf>
    <xf numFmtId="9" fontId="38" fillId="7" borderId="1" xfId="2" applyFont="1" applyFill="1" applyBorder="1" applyAlignment="1" applyProtection="1">
      <alignment horizontal="center" vertical="center"/>
    </xf>
    <xf numFmtId="169" fontId="33" fillId="7" borderId="1" xfId="0" applyNumberFormat="1" applyFont="1" applyFill="1" applyBorder="1" applyAlignment="1">
      <alignment horizontal="center" vertical="center" wrapText="1"/>
    </xf>
    <xf numFmtId="10" fontId="33" fillId="0" borderId="8" xfId="0" applyNumberFormat="1" applyFont="1" applyBorder="1" applyAlignment="1">
      <alignment horizontal="center" vertical="center"/>
    </xf>
    <xf numFmtId="166" fontId="34" fillId="7" borderId="1" xfId="0" applyNumberFormat="1" applyFont="1" applyFill="1" applyBorder="1" applyAlignment="1">
      <alignment horizontal="center" vertical="center"/>
    </xf>
    <xf numFmtId="169" fontId="33" fillId="7" borderId="1" xfId="0" applyNumberFormat="1" applyFont="1" applyFill="1" applyBorder="1" applyAlignment="1">
      <alignment horizontal="right" vertical="center"/>
    </xf>
    <xf numFmtId="169" fontId="33" fillId="7" borderId="1" xfId="0" applyNumberFormat="1" applyFont="1" applyFill="1" applyBorder="1" applyAlignment="1">
      <alignment horizontal="right" vertical="center" wrapText="1"/>
    </xf>
    <xf numFmtId="0" fontId="7" fillId="3" borderId="0" xfId="39" applyFill="1"/>
    <xf numFmtId="0" fontId="7" fillId="34" borderId="0" xfId="39" applyFill="1"/>
    <xf numFmtId="169" fontId="7" fillId="3" borderId="0" xfId="39" applyNumberFormat="1" applyFill="1"/>
    <xf numFmtId="170" fontId="7" fillId="3" borderId="0" xfId="58" applyFont="1" applyFill="1"/>
    <xf numFmtId="0" fontId="7" fillId="3" borderId="0" xfId="39" applyFont="1" applyFill="1"/>
    <xf numFmtId="0" fontId="7" fillId="34" borderId="0" xfId="39" applyFont="1" applyFill="1"/>
    <xf numFmtId="0" fontId="7" fillId="35" borderId="0" xfId="39" applyFill="1"/>
    <xf numFmtId="172" fontId="7" fillId="3" borderId="0" xfId="46" applyNumberFormat="1" applyFont="1" applyFill="1"/>
    <xf numFmtId="0" fontId="7" fillId="3" borderId="0" xfId="39" applyFill="1" applyAlignment="1">
      <alignment horizontal="right"/>
    </xf>
    <xf numFmtId="0" fontId="50" fillId="3" borderId="46" xfId="39" applyFont="1" applyFill="1" applyBorder="1" applyAlignment="1">
      <alignment horizontal="center" vertical="center"/>
    </xf>
    <xf numFmtId="0" fontId="50" fillId="3" borderId="45" xfId="39" applyFont="1" applyFill="1" applyBorder="1" applyAlignment="1">
      <alignment horizontal="center" vertical="center"/>
    </xf>
    <xf numFmtId="168" fontId="50" fillId="3" borderId="45" xfId="37" applyFont="1" applyFill="1" applyBorder="1" applyAlignment="1">
      <alignment horizontal="center" vertical="center"/>
    </xf>
    <xf numFmtId="0" fontId="50" fillId="3" borderId="44" xfId="39" applyFont="1" applyFill="1" applyBorder="1" applyAlignment="1">
      <alignment horizontal="center" vertical="center"/>
    </xf>
    <xf numFmtId="0" fontId="50" fillId="3" borderId="0" xfId="39" applyFont="1" applyFill="1" applyBorder="1" applyAlignment="1">
      <alignment horizontal="center" vertical="center"/>
    </xf>
    <xf numFmtId="0" fontId="7" fillId="3" borderId="43" xfId="39" applyFont="1" applyFill="1" applyBorder="1" applyAlignment="1">
      <alignment horizontal="center" vertical="center"/>
    </xf>
    <xf numFmtId="0" fontId="7" fillId="3" borderId="42" xfId="39" applyFont="1" applyFill="1" applyBorder="1" applyAlignment="1">
      <alignment horizontal="center" vertical="center"/>
    </xf>
    <xf numFmtId="0" fontId="7" fillId="3" borderId="42" xfId="37" applyNumberFormat="1" applyFont="1" applyFill="1" applyBorder="1" applyAlignment="1">
      <alignment horizontal="center" vertical="center"/>
    </xf>
    <xf numFmtId="0" fontId="7" fillId="3" borderId="41" xfId="39" applyFont="1" applyFill="1" applyBorder="1" applyAlignment="1">
      <alignment horizontal="center" vertical="center"/>
    </xf>
    <xf numFmtId="0" fontId="7" fillId="3" borderId="0" xfId="39" applyFont="1" applyFill="1" applyBorder="1" applyAlignment="1">
      <alignment horizontal="center" vertical="center"/>
    </xf>
    <xf numFmtId="0" fontId="50" fillId="3" borderId="29" xfId="39" applyFont="1" applyFill="1" applyBorder="1" applyAlignment="1">
      <alignment horizontal="center" vertical="center" wrapText="1"/>
    </xf>
    <xf numFmtId="0" fontId="7" fillId="3" borderId="29" xfId="39" applyFont="1" applyFill="1" applyBorder="1" applyAlignment="1">
      <alignment wrapText="1"/>
    </xf>
    <xf numFmtId="0" fontId="7" fillId="3" borderId="29" xfId="39" applyFont="1" applyFill="1" applyBorder="1" applyAlignment="1">
      <alignment horizontal="center" vertical="center" wrapText="1"/>
    </xf>
    <xf numFmtId="0" fontId="7" fillId="3" borderId="29" xfId="39" applyNumberFormat="1" applyFont="1" applyFill="1" applyBorder="1" applyAlignment="1">
      <alignment horizontal="center" vertical="center"/>
    </xf>
    <xf numFmtId="0" fontId="7" fillId="3" borderId="29" xfId="39" applyFont="1" applyFill="1" applyBorder="1" applyAlignment="1">
      <alignment horizontal="center" vertical="center"/>
    </xf>
    <xf numFmtId="0" fontId="7" fillId="36" borderId="0" xfId="39" applyFont="1" applyFill="1"/>
    <xf numFmtId="0" fontId="47" fillId="0" borderId="0" xfId="41" applyFont="1" applyAlignment="1">
      <alignment horizontal="center"/>
    </xf>
    <xf numFmtId="0" fontId="42" fillId="0" borderId="0" xfId="41" applyFont="1" applyAlignment="1">
      <alignment horizontal="left"/>
    </xf>
    <xf numFmtId="0" fontId="41" fillId="3" borderId="32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3" fillId="0" borderId="0" xfId="41" applyFont="1" applyBorder="1" applyAlignment="1">
      <alignment horizontal="center" vertical="center"/>
    </xf>
    <xf numFmtId="0" fontId="42" fillId="0" borderId="0" xfId="41" applyFont="1" applyBorder="1" applyAlignment="1">
      <alignment horizontal="center"/>
    </xf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9" fontId="33" fillId="3" borderId="1" xfId="0" applyNumberFormat="1" applyFont="1" applyFill="1" applyBorder="1" applyAlignment="1">
      <alignment horizontal="center" vertical="center" wrapText="1"/>
    </xf>
    <xf numFmtId="2" fontId="0" fillId="2" borderId="29" xfId="0" applyNumberFormat="1" applyFont="1" applyFill="1" applyBorder="1"/>
    <xf numFmtId="0" fontId="59" fillId="0" borderId="29" xfId="0" applyFont="1" applyBorder="1" applyAlignment="1">
      <alignment horizontal="center" vertical="center" wrapText="1"/>
    </xf>
    <xf numFmtId="0" fontId="61" fillId="0" borderId="29" xfId="0" applyFont="1" applyBorder="1" applyAlignment="1">
      <alignment horizontal="center" vertical="center" wrapText="1"/>
    </xf>
    <xf numFmtId="169" fontId="7" fillId="36" borderId="29" xfId="39" applyNumberFormat="1" applyFont="1" applyFill="1" applyBorder="1" applyAlignment="1">
      <alignment horizontal="center" vertical="center"/>
    </xf>
    <xf numFmtId="0" fontId="7" fillId="3" borderId="0" xfId="39" applyFill="1" applyAlignment="1">
      <alignment horizontal="center" vertical="center"/>
    </xf>
    <xf numFmtId="0" fontId="7" fillId="3" borderId="0" xfId="39" applyFont="1" applyFill="1" applyAlignment="1">
      <alignment horizontal="center" vertical="center"/>
    </xf>
    <xf numFmtId="169" fontId="7" fillId="3" borderId="29" xfId="39" applyNumberFormat="1" applyFont="1" applyFill="1" applyBorder="1" applyAlignment="1">
      <alignment horizontal="center" vertical="center"/>
    </xf>
    <xf numFmtId="0" fontId="7" fillId="34" borderId="0" xfId="39" applyFill="1" applyAlignment="1">
      <alignment horizontal="center" vertical="center"/>
    </xf>
    <xf numFmtId="169" fontId="50" fillId="37" borderId="29" xfId="39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 wrapText="1"/>
    </xf>
    <xf numFmtId="1" fontId="7" fillId="3" borderId="29" xfId="39" applyNumberFormat="1" applyFont="1" applyFill="1" applyBorder="1" applyAlignment="1">
      <alignment horizontal="center" vertical="center"/>
    </xf>
    <xf numFmtId="169" fontId="7" fillId="7" borderId="29" xfId="37" applyNumberFormat="1" applyFont="1" applyFill="1" applyBorder="1" applyAlignment="1">
      <alignment horizontal="center" vertical="center" wrapText="1"/>
    </xf>
    <xf numFmtId="169" fontId="44" fillId="3" borderId="29" xfId="37" applyNumberFormat="1" applyFont="1" applyFill="1" applyBorder="1" applyAlignment="1">
      <alignment horizontal="center" vertical="center"/>
    </xf>
    <xf numFmtId="0" fontId="53" fillId="36" borderId="0" xfId="39" applyFont="1" applyFill="1" applyAlignment="1">
      <alignment horizontal="center" vertical="center" textRotation="90"/>
    </xf>
    <xf numFmtId="169" fontId="50" fillId="3" borderId="29" xfId="39" applyNumberFormat="1" applyFont="1" applyFill="1" applyBorder="1" applyAlignment="1">
      <alignment horizontal="center" vertical="center" wrapText="1"/>
    </xf>
    <xf numFmtId="0" fontId="41" fillId="3" borderId="30" xfId="41" applyFont="1" applyFill="1" applyBorder="1" applyAlignment="1">
      <alignment horizontal="center" vertical="center" wrapText="1"/>
    </xf>
    <xf numFmtId="0" fontId="41" fillId="3" borderId="31" xfId="41" applyFont="1" applyFill="1" applyBorder="1" applyAlignment="1">
      <alignment horizontal="center" vertical="center" wrapText="1"/>
    </xf>
    <xf numFmtId="0" fontId="41" fillId="3" borderId="32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left" vertical="center" wrapText="1"/>
    </xf>
    <xf numFmtId="0" fontId="42" fillId="0" borderId="0" xfId="41" applyFont="1" applyAlignment="1">
      <alignment horizontal="left"/>
    </xf>
    <xf numFmtId="0" fontId="5" fillId="0" borderId="0" xfId="41" applyFont="1" applyAlignment="1">
      <alignment horizontal="left"/>
    </xf>
    <xf numFmtId="0" fontId="7" fillId="0" borderId="0" xfId="41" applyBorder="1" applyAlignment="1">
      <alignment horizontal="center"/>
    </xf>
    <xf numFmtId="0" fontId="45" fillId="3" borderId="29" xfId="41" applyFont="1" applyFill="1" applyBorder="1" applyAlignment="1">
      <alignment horizontal="center" vertical="center" wrapText="1"/>
    </xf>
    <xf numFmtId="0" fontId="43" fillId="0" borderId="0" xfId="41" applyFont="1" applyBorder="1" applyAlignment="1">
      <alignment horizontal="justify" vertical="justify" wrapText="1"/>
    </xf>
    <xf numFmtId="0" fontId="43" fillId="0" borderId="0" xfId="41" applyFont="1" applyBorder="1" applyAlignment="1">
      <alignment horizontal="left" vertical="center" wrapText="1"/>
    </xf>
    <xf numFmtId="0" fontId="43" fillId="0" borderId="0" xfId="41" applyFont="1" applyBorder="1" applyAlignment="1">
      <alignment horizontal="left" vertical="justify" wrapText="1"/>
    </xf>
    <xf numFmtId="0" fontId="43" fillId="0" borderId="0" xfId="41" applyFont="1" applyBorder="1" applyAlignment="1">
      <alignment horizontal="center" vertical="center"/>
    </xf>
    <xf numFmtId="0" fontId="42" fillId="0" borderId="0" xfId="41" applyFont="1" applyBorder="1" applyAlignment="1">
      <alignment horizontal="center"/>
    </xf>
    <xf numFmtId="0" fontId="7" fillId="0" borderId="33" xfId="41" applyBorder="1" applyAlignment="1">
      <alignment horizontal="center" vertical="center"/>
    </xf>
    <xf numFmtId="0" fontId="7" fillId="0" borderId="8" xfId="41" applyBorder="1" applyAlignment="1">
      <alignment horizontal="center" vertical="center"/>
    </xf>
    <xf numFmtId="0" fontId="7" fillId="0" borderId="3" xfId="41" applyBorder="1" applyAlignment="1">
      <alignment horizontal="center" vertical="center"/>
    </xf>
    <xf numFmtId="0" fontId="48" fillId="0" borderId="0" xfId="41" applyFont="1" applyAlignment="1">
      <alignment horizontal="center"/>
    </xf>
    <xf numFmtId="0" fontId="47" fillId="0" borderId="0" xfId="41" applyFont="1" applyAlignment="1">
      <alignment horizontal="center"/>
    </xf>
    <xf numFmtId="0" fontId="43" fillId="0" borderId="0" xfId="41" applyFont="1" applyAlignment="1">
      <alignment horizontal="left"/>
    </xf>
    <xf numFmtId="0" fontId="51" fillId="36" borderId="0" xfId="39" applyFont="1" applyFill="1" applyAlignment="1">
      <alignment horizontal="center"/>
    </xf>
    <xf numFmtId="0" fontId="53" fillId="36" borderId="0" xfId="39" applyFont="1" applyFill="1" applyAlignment="1">
      <alignment horizontal="center" vertical="center" textRotation="90"/>
    </xf>
    <xf numFmtId="0" fontId="7" fillId="36" borderId="29" xfId="39" applyFont="1" applyFill="1" applyBorder="1" applyAlignment="1">
      <alignment horizontal="right" vertical="center" wrapText="1"/>
    </xf>
    <xf numFmtId="0" fontId="52" fillId="36" borderId="29" xfId="39" applyFont="1" applyFill="1" applyBorder="1" applyAlignment="1">
      <alignment horizontal="center" vertical="center"/>
    </xf>
    <xf numFmtId="0" fontId="7" fillId="7" borderId="30" xfId="39" applyFont="1" applyFill="1" applyBorder="1" applyAlignment="1">
      <alignment horizontal="center" vertical="center"/>
    </xf>
    <xf numFmtId="0" fontId="7" fillId="7" borderId="31" xfId="39" applyFont="1" applyFill="1" applyBorder="1" applyAlignment="1">
      <alignment horizontal="center" vertical="center"/>
    </xf>
    <xf numFmtId="0" fontId="7" fillId="7" borderId="32" xfId="39" applyFont="1" applyFill="1" applyBorder="1" applyAlignment="1">
      <alignment horizontal="center" vertical="center"/>
    </xf>
    <xf numFmtId="0" fontId="34" fillId="0" borderId="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49" fontId="38" fillId="7" borderId="2" xfId="0" applyNumberFormat="1" applyFont="1" applyFill="1" applyBorder="1" applyAlignment="1">
      <alignment horizontal="center" vertical="center" wrapText="1"/>
    </xf>
    <xf numFmtId="49" fontId="38" fillId="7" borderId="5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7" borderId="2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center" vertical="center" wrapText="1"/>
    </xf>
    <xf numFmtId="0" fontId="34" fillId="32" borderId="6" xfId="0" applyFont="1" applyFill="1" applyBorder="1" applyAlignment="1">
      <alignment horizontal="center" vertical="center" wrapText="1"/>
    </xf>
    <xf numFmtId="0" fontId="34" fillId="32" borderId="5" xfId="0" applyFont="1" applyFill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 wrapText="1"/>
    </xf>
    <xf numFmtId="164" fontId="33" fillId="0" borderId="5" xfId="0" applyNumberFormat="1" applyFont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/>
    </xf>
    <xf numFmtId="164" fontId="33" fillId="0" borderId="5" xfId="0" applyNumberFormat="1" applyFont="1" applyBorder="1" applyAlignment="1">
      <alignment horizontal="center" vertical="center"/>
    </xf>
    <xf numFmtId="164" fontId="34" fillId="7" borderId="30" xfId="0" applyNumberFormat="1" applyFont="1" applyFill="1" applyBorder="1" applyAlignment="1">
      <alignment horizontal="center" vertical="center"/>
    </xf>
    <xf numFmtId="164" fontId="34" fillId="7" borderId="32" xfId="0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33" borderId="2" xfId="0" applyFont="1" applyFill="1" applyBorder="1" applyAlignment="1">
      <alignment horizontal="center" vertical="center" wrapText="1"/>
    </xf>
    <xf numFmtId="0" fontId="34" fillId="33" borderId="6" xfId="0" applyFont="1" applyFill="1" applyBorder="1" applyAlignment="1">
      <alignment horizontal="center" vertical="center" wrapText="1"/>
    </xf>
    <xf numFmtId="0" fontId="34" fillId="33" borderId="5" xfId="0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left" vertical="center" wrapText="1"/>
    </xf>
    <xf numFmtId="0" fontId="34" fillId="32" borderId="6" xfId="0" applyFont="1" applyFill="1" applyBorder="1" applyAlignment="1">
      <alignment horizontal="left" vertical="center" wrapText="1"/>
    </xf>
    <xf numFmtId="0" fontId="34" fillId="32" borderId="5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justify" vertical="center" wrapText="1"/>
    </xf>
    <xf numFmtId="0" fontId="33" fillId="0" borderId="6" xfId="0" applyFont="1" applyBorder="1" applyAlignment="1">
      <alignment horizontal="justify" vertical="center" wrapText="1"/>
    </xf>
    <xf numFmtId="0" fontId="33" fillId="0" borderId="5" xfId="0" applyFont="1" applyBorder="1" applyAlignment="1">
      <alignment horizontal="justify" vertical="center" wrapText="1"/>
    </xf>
    <xf numFmtId="0" fontId="33" fillId="0" borderId="2" xfId="0" applyFont="1" applyBorder="1" applyAlignment="1" applyProtection="1">
      <alignment horizontal="justify" vertical="center" wrapText="1"/>
      <protection locked="0"/>
    </xf>
    <xf numFmtId="0" fontId="33" fillId="0" borderId="6" xfId="0" applyFont="1" applyBorder="1" applyAlignment="1" applyProtection="1">
      <alignment horizontal="justify" vertical="center" wrapText="1"/>
      <protection locked="0"/>
    </xf>
    <xf numFmtId="0" fontId="33" fillId="0" borderId="5" xfId="0" applyFont="1" applyBorder="1" applyAlignment="1" applyProtection="1">
      <alignment horizontal="justify" vertical="center" wrapText="1"/>
      <protection locked="0"/>
    </xf>
    <xf numFmtId="0" fontId="33" fillId="0" borderId="1" xfId="0" applyFont="1" applyBorder="1" applyAlignment="1">
      <alignment horizontal="left" vertical="center" wrapText="1"/>
    </xf>
    <xf numFmtId="164" fontId="33" fillId="7" borderId="2" xfId="0" applyNumberFormat="1" applyFont="1" applyFill="1" applyBorder="1" applyAlignment="1">
      <alignment horizontal="center" vertical="center"/>
    </xf>
    <xf numFmtId="164" fontId="33" fillId="7" borderId="5" xfId="0" applyNumberFormat="1" applyFont="1" applyFill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/>
    </xf>
    <xf numFmtId="49" fontId="33" fillId="7" borderId="5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34" fillId="4" borderId="30" xfId="0" applyFont="1" applyFill="1" applyBorder="1" applyAlignment="1">
      <alignment horizontal="center" vertical="center"/>
    </xf>
    <xf numFmtId="0" fontId="34" fillId="4" borderId="31" xfId="0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0" fontId="34" fillId="30" borderId="34" xfId="0" applyFont="1" applyFill="1" applyBorder="1" applyAlignment="1">
      <alignment horizontal="center" vertical="center"/>
    </xf>
    <xf numFmtId="0" fontId="34" fillId="30" borderId="35" xfId="0" applyFont="1" applyFill="1" applyBorder="1" applyAlignment="1">
      <alignment horizontal="center" vertical="center"/>
    </xf>
    <xf numFmtId="0" fontId="34" fillId="30" borderId="36" xfId="0" applyFont="1" applyFill="1" applyBorder="1" applyAlignment="1">
      <alignment horizontal="center" vertical="center"/>
    </xf>
    <xf numFmtId="0" fontId="34" fillId="30" borderId="7" xfId="0" applyFont="1" applyFill="1" applyBorder="1" applyAlignment="1">
      <alignment horizontal="center" vertical="center"/>
    </xf>
    <xf numFmtId="0" fontId="34" fillId="30" borderId="0" xfId="0" applyFont="1" applyFill="1" applyBorder="1" applyAlignment="1">
      <alignment horizontal="center" vertical="center"/>
    </xf>
    <xf numFmtId="0" fontId="34" fillId="30" borderId="37" xfId="0" applyFont="1" applyFill="1" applyBorder="1" applyAlignment="1">
      <alignment horizontal="center" vertical="center"/>
    </xf>
    <xf numFmtId="0" fontId="34" fillId="30" borderId="38" xfId="0" applyFont="1" applyFill="1" applyBorder="1" applyAlignment="1">
      <alignment horizontal="center" vertical="center"/>
    </xf>
    <xf numFmtId="0" fontId="34" fillId="30" borderId="11" xfId="0" applyFont="1" applyFill="1" applyBorder="1" applyAlignment="1">
      <alignment horizontal="center" vertical="center"/>
    </xf>
    <xf numFmtId="0" fontId="34" fillId="30" borderId="4" xfId="0" applyFont="1" applyFill="1" applyBorder="1" applyAlignment="1">
      <alignment horizontal="center" vertical="center"/>
    </xf>
    <xf numFmtId="0" fontId="34" fillId="32" borderId="30" xfId="0" applyFont="1" applyFill="1" applyBorder="1" applyAlignment="1">
      <alignment horizontal="center" vertical="center" wrapText="1"/>
    </xf>
    <xf numFmtId="0" fontId="34" fillId="32" borderId="31" xfId="0" applyFont="1" applyFill="1" applyBorder="1" applyAlignment="1">
      <alignment horizontal="center" vertical="center"/>
    </xf>
    <xf numFmtId="0" fontId="34" fillId="32" borderId="32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 wrapText="1"/>
    </xf>
    <xf numFmtId="0" fontId="34" fillId="33" borderId="2" xfId="0" applyFont="1" applyFill="1" applyBorder="1" applyAlignment="1">
      <alignment horizontal="center" vertical="center"/>
    </xf>
    <xf numFmtId="0" fontId="34" fillId="33" borderId="6" xfId="0" applyFont="1" applyFill="1" applyBorder="1" applyAlignment="1">
      <alignment horizontal="center" vertical="center"/>
    </xf>
    <xf numFmtId="0" fontId="34" fillId="33" borderId="5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right" vertical="center"/>
    </xf>
    <xf numFmtId="0" fontId="34" fillId="4" borderId="6" xfId="0" applyFont="1" applyFill="1" applyBorder="1" applyAlignment="1">
      <alignment horizontal="right" vertical="center"/>
    </xf>
    <xf numFmtId="0" fontId="34" fillId="4" borderId="5" xfId="0" applyFont="1" applyFill="1" applyBorder="1" applyAlignment="1">
      <alignment horizontal="right" vertical="center"/>
    </xf>
    <xf numFmtId="0" fontId="34" fillId="32" borderId="29" xfId="0" applyFont="1" applyFill="1" applyBorder="1" applyAlignment="1">
      <alignment horizontal="center" vertical="center" wrapText="1"/>
    </xf>
    <xf numFmtId="0" fontId="34" fillId="32" borderId="29" xfId="0" applyFont="1" applyFill="1" applyBorder="1" applyAlignment="1">
      <alignment horizontal="center" vertical="center"/>
    </xf>
    <xf numFmtId="0" fontId="34" fillId="32" borderId="38" xfId="0" applyFont="1" applyFill="1" applyBorder="1" applyAlignment="1">
      <alignment horizontal="left" vertical="center" wrapText="1"/>
    </xf>
    <xf numFmtId="0" fontId="34" fillId="32" borderId="11" xfId="0" applyFont="1" applyFill="1" applyBorder="1" applyAlignment="1">
      <alignment horizontal="left" vertical="center" wrapText="1"/>
    </xf>
    <xf numFmtId="0" fontId="34" fillId="32" borderId="4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5" xfId="0" applyFont="1" applyBorder="1" applyAlignment="1">
      <alignment horizontal="left" vertical="center"/>
    </xf>
    <xf numFmtId="0" fontId="34" fillId="4" borderId="2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3" fillId="32" borderId="2" xfId="0" applyFont="1" applyFill="1" applyBorder="1" applyAlignment="1">
      <alignment horizontal="left" vertical="center" wrapText="1"/>
    </xf>
    <xf numFmtId="0" fontId="33" fillId="32" borderId="6" xfId="0" applyFont="1" applyFill="1" applyBorder="1" applyAlignment="1">
      <alignment horizontal="left" vertical="center" wrapText="1"/>
    </xf>
    <xf numFmtId="0" fontId="33" fillId="32" borderId="5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4" fillId="32" borderId="2" xfId="0" applyFont="1" applyFill="1" applyBorder="1" applyAlignment="1">
      <alignment horizontal="left" vertical="center"/>
    </xf>
    <xf numFmtId="0" fontId="34" fillId="32" borderId="6" xfId="0" applyFont="1" applyFill="1" applyBorder="1" applyAlignment="1">
      <alignment horizontal="left" vertical="center"/>
    </xf>
    <xf numFmtId="0" fontId="34" fillId="32" borderId="5" xfId="0" applyFont="1" applyFill="1" applyBorder="1" applyAlignment="1">
      <alignment horizontal="left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/>
    </xf>
    <xf numFmtId="0" fontId="34" fillId="30" borderId="10" xfId="0" applyFont="1" applyFill="1" applyBorder="1" applyAlignment="1">
      <alignment horizontal="center" vertical="center" wrapText="1"/>
    </xf>
    <xf numFmtId="0" fontId="34" fillId="30" borderId="39" xfId="0" applyFont="1" applyFill="1" applyBorder="1" applyAlignment="1">
      <alignment horizontal="center" vertical="center" wrapText="1"/>
    </xf>
    <xf numFmtId="0" fontId="34" fillId="30" borderId="40" xfId="0" applyFont="1" applyFill="1" applyBorder="1" applyAlignment="1">
      <alignment horizontal="center" vertical="center" wrapText="1"/>
    </xf>
    <xf numFmtId="0" fontId="34" fillId="30" borderId="7" xfId="0" applyFont="1" applyFill="1" applyBorder="1" applyAlignment="1">
      <alignment horizontal="center" vertical="center" wrapText="1"/>
    </xf>
    <xf numFmtId="0" fontId="34" fillId="30" borderId="0" xfId="0" applyFont="1" applyFill="1" applyBorder="1" applyAlignment="1">
      <alignment horizontal="center" vertical="center" wrapText="1"/>
    </xf>
    <xf numFmtId="0" fontId="34" fillId="30" borderId="37" xfId="0" applyFont="1" applyFill="1" applyBorder="1" applyAlignment="1">
      <alignment horizontal="center" vertical="center" wrapText="1"/>
    </xf>
    <xf numFmtId="0" fontId="34" fillId="30" borderId="38" xfId="0" applyFont="1" applyFill="1" applyBorder="1" applyAlignment="1">
      <alignment horizontal="center" vertical="center" wrapText="1"/>
    </xf>
    <xf numFmtId="0" fontId="34" fillId="30" borderId="11" xfId="0" applyFont="1" applyFill="1" applyBorder="1" applyAlignment="1">
      <alignment horizontal="center" vertical="center" wrapText="1"/>
    </xf>
    <xf numFmtId="0" fontId="34" fillId="30" borderId="4" xfId="0" applyFont="1" applyFill="1" applyBorder="1" applyAlignment="1">
      <alignment horizontal="center" vertical="center" wrapText="1"/>
    </xf>
    <xf numFmtId="0" fontId="34" fillId="33" borderId="29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right" vertical="center"/>
    </xf>
    <xf numFmtId="0" fontId="34" fillId="0" borderId="6" xfId="0" applyFont="1" applyFill="1" applyBorder="1" applyAlignment="1">
      <alignment horizontal="right" vertical="center"/>
    </xf>
    <xf numFmtId="0" fontId="34" fillId="0" borderId="5" xfId="0" applyFont="1" applyFill="1" applyBorder="1" applyAlignment="1">
      <alignment horizontal="right" vertical="center"/>
    </xf>
    <xf numFmtId="0" fontId="37" fillId="0" borderId="2" xfId="0" applyFont="1" applyFill="1" applyBorder="1" applyAlignment="1">
      <alignment vertical="center"/>
    </xf>
    <xf numFmtId="0" fontId="37" fillId="0" borderId="6" xfId="0" applyFont="1" applyFill="1" applyBorder="1" applyAlignment="1">
      <alignment vertical="center"/>
    </xf>
    <xf numFmtId="49" fontId="34" fillId="33" borderId="2" xfId="0" applyNumberFormat="1" applyFont="1" applyFill="1" applyBorder="1" applyAlignment="1">
      <alignment horizontal="center" vertical="center" wrapText="1"/>
    </xf>
    <xf numFmtId="49" fontId="34" fillId="33" borderId="6" xfId="0" applyNumberFormat="1" applyFont="1" applyFill="1" applyBorder="1" applyAlignment="1">
      <alignment horizontal="center" vertical="center" wrapText="1"/>
    </xf>
    <xf numFmtId="49" fontId="34" fillId="33" borderId="5" xfId="0" applyNumberFormat="1" applyFont="1" applyFill="1" applyBorder="1" applyAlignment="1">
      <alignment horizontal="center" vertical="center" wrapText="1"/>
    </xf>
    <xf numFmtId="0" fontId="39" fillId="3" borderId="18" xfId="3" applyFont="1" applyFill="1" applyBorder="1" applyAlignment="1" applyProtection="1">
      <alignment horizontal="left" vertical="center" wrapText="1"/>
    </xf>
    <xf numFmtId="0" fontId="39" fillId="3" borderId="19" xfId="3" applyFont="1" applyFill="1" applyBorder="1" applyAlignment="1" applyProtection="1">
      <alignment horizontal="left" vertical="center" wrapText="1"/>
    </xf>
    <xf numFmtId="0" fontId="39" fillId="3" borderId="17" xfId="3" applyFont="1" applyFill="1" applyBorder="1" applyAlignment="1" applyProtection="1">
      <alignment horizontal="left" vertical="center" wrapText="1"/>
    </xf>
    <xf numFmtId="169" fontId="32" fillId="3" borderId="14" xfId="3" applyNumberFormat="1" applyFont="1" applyFill="1" applyBorder="1" applyAlignment="1" applyProtection="1">
      <alignment horizontal="center" vertical="center" wrapText="1"/>
    </xf>
    <xf numFmtId="169" fontId="32" fillId="3" borderId="15" xfId="3" applyNumberFormat="1" applyFont="1" applyFill="1" applyBorder="1" applyAlignment="1" applyProtection="1">
      <alignment horizontal="center" vertical="center" wrapText="1"/>
    </xf>
    <xf numFmtId="169" fontId="32" fillId="3" borderId="16" xfId="3" applyNumberFormat="1" applyFont="1" applyFill="1" applyBorder="1" applyAlignment="1" applyProtection="1">
      <alignment horizontal="center" vertical="center" wrapText="1"/>
    </xf>
    <xf numFmtId="169" fontId="30" fillId="0" borderId="18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8" fillId="33" borderId="18" xfId="3" applyFont="1" applyFill="1" applyBorder="1" applyAlignment="1" applyProtection="1">
      <alignment horizontal="center" vertical="center" wrapText="1"/>
    </xf>
    <xf numFmtId="0" fontId="38" fillId="33" borderId="19" xfId="3" applyFont="1" applyFill="1" applyBorder="1" applyAlignment="1" applyProtection="1">
      <alignment horizontal="center" vertical="center" wrapText="1"/>
    </xf>
    <xf numFmtId="0" fontId="38" fillId="33" borderId="17" xfId="3" applyFont="1" applyFill="1" applyBorder="1" applyAlignment="1" applyProtection="1">
      <alignment horizontal="center" vertical="center" wrapText="1"/>
    </xf>
    <xf numFmtId="0" fontId="38" fillId="3" borderId="18" xfId="3" applyFont="1" applyFill="1" applyBorder="1" applyAlignment="1" applyProtection="1">
      <alignment horizontal="center" vertical="center" wrapText="1"/>
    </xf>
    <xf numFmtId="0" fontId="38" fillId="3" borderId="19" xfId="3" applyFont="1" applyFill="1" applyBorder="1" applyAlignment="1" applyProtection="1">
      <alignment horizontal="center" vertical="center" wrapText="1"/>
    </xf>
    <xf numFmtId="0" fontId="38" fillId="3" borderId="17" xfId="3" applyFont="1" applyFill="1" applyBorder="1" applyAlignment="1" applyProtection="1">
      <alignment horizontal="center" vertical="center" wrapText="1"/>
    </xf>
    <xf numFmtId="10" fontId="39" fillId="3" borderId="18" xfId="45" applyNumberFormat="1" applyFont="1" applyFill="1" applyBorder="1" applyAlignment="1" applyProtection="1">
      <alignment horizontal="center" vertical="center" wrapText="1"/>
      <protection locked="0"/>
    </xf>
    <xf numFmtId="10" fontId="39" fillId="3" borderId="17" xfId="45" applyNumberFormat="1" applyFont="1" applyFill="1" applyBorder="1" applyAlignment="1" applyProtection="1">
      <alignment horizontal="center" vertical="center" wrapText="1"/>
      <protection locked="0"/>
    </xf>
    <xf numFmtId="49" fontId="34" fillId="4" borderId="2" xfId="0" applyNumberFormat="1" applyFont="1" applyFill="1" applyBorder="1" applyAlignment="1">
      <alignment horizontal="center" vertical="center" wrapText="1"/>
    </xf>
    <xf numFmtId="49" fontId="34" fillId="4" borderId="6" xfId="0" applyNumberFormat="1" applyFont="1" applyFill="1" applyBorder="1" applyAlignment="1">
      <alignment horizontal="center" vertical="center" wrapText="1"/>
    </xf>
    <xf numFmtId="49" fontId="34" fillId="4" borderId="5" xfId="0" applyNumberFormat="1" applyFont="1" applyFill="1" applyBorder="1" applyAlignment="1">
      <alignment horizontal="center" vertical="center" wrapText="1"/>
    </xf>
    <xf numFmtId="49" fontId="34" fillId="4" borderId="30" xfId="0" applyNumberFormat="1" applyFont="1" applyFill="1" applyBorder="1" applyAlignment="1">
      <alignment horizontal="center" vertical="center" wrapText="1"/>
    </xf>
    <xf numFmtId="49" fontId="34" fillId="4" borderId="31" xfId="0" applyNumberFormat="1" applyFont="1" applyFill="1" applyBorder="1" applyAlignment="1">
      <alignment horizontal="center" vertical="center" wrapText="1"/>
    </xf>
    <xf numFmtId="49" fontId="34" fillId="4" borderId="32" xfId="0" applyNumberFormat="1" applyFont="1" applyFill="1" applyBorder="1" applyAlignment="1">
      <alignment horizontal="center" vertical="center" wrapText="1"/>
    </xf>
    <xf numFmtId="0" fontId="38" fillId="33" borderId="33" xfId="3" applyFont="1" applyFill="1" applyBorder="1" applyAlignment="1" applyProtection="1">
      <alignment horizontal="center" vertical="center" wrapText="1"/>
    </xf>
    <xf numFmtId="0" fontId="31" fillId="3" borderId="14" xfId="3" applyFont="1" applyFill="1" applyBorder="1" applyAlignment="1" applyProtection="1">
      <alignment horizontal="center" vertical="center" wrapText="1"/>
    </xf>
    <xf numFmtId="0" fontId="31" fillId="3" borderId="15" xfId="3" applyFont="1" applyFill="1" applyBorder="1" applyAlignment="1" applyProtection="1">
      <alignment horizontal="center" vertical="center" wrapText="1"/>
    </xf>
    <xf numFmtId="0" fontId="31" fillId="3" borderId="16" xfId="3" applyFont="1" applyFill="1" applyBorder="1" applyAlignment="1" applyProtection="1">
      <alignment horizontal="center" vertical="center" wrapText="1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0" fillId="0" borderId="29" xfId="0" applyFont="1" applyBorder="1"/>
  </cellXfs>
  <cellStyles count="60">
    <cellStyle name="20% - Ênfase1 2" xfId="4"/>
    <cellStyle name="20% - Ênfase2 2" xfId="5"/>
    <cellStyle name="20% - Ênfase3 2" xfId="6"/>
    <cellStyle name="20% - Ênfase4 2" xfId="7"/>
    <cellStyle name="20% - Ênfase5 2" xfId="8"/>
    <cellStyle name="20% - Ênfase6 2" xfId="9"/>
    <cellStyle name="40% - Ênfase1 2" xfId="10"/>
    <cellStyle name="40% - Ênfase2 2" xfId="11"/>
    <cellStyle name="40% - Ênfase3 2" xfId="12"/>
    <cellStyle name="40% - Ênfase4 2" xfId="13"/>
    <cellStyle name="40% - Ênfase5 2" xfId="14"/>
    <cellStyle name="40% - Ênfase6 2" xfId="15"/>
    <cellStyle name="60% - Ênfase1 2" xfId="16"/>
    <cellStyle name="60% - Ênfase2 2" xfId="17"/>
    <cellStyle name="60% - Ênfase3 2" xfId="18"/>
    <cellStyle name="60% - Ênfase4 2" xfId="19"/>
    <cellStyle name="60% - Ênfase5 2" xfId="20"/>
    <cellStyle name="60% - Ênfase6 2" xfId="21"/>
    <cellStyle name="Bom 2" xfId="22"/>
    <cellStyle name="Cálculo 2" xfId="23"/>
    <cellStyle name="Célula de Verificação 2" xfId="24"/>
    <cellStyle name="Célula Vinculada 2" xfId="25"/>
    <cellStyle name="Ênfase1 2" xfId="26"/>
    <cellStyle name="Ênfase2 2" xfId="27"/>
    <cellStyle name="Ênfase3 2" xfId="28"/>
    <cellStyle name="Ênfase4 2" xfId="29"/>
    <cellStyle name="Ênfase5 2" xfId="30"/>
    <cellStyle name="Ênfase6 2" xfId="31"/>
    <cellStyle name="Entrada 2" xfId="32"/>
    <cellStyle name="Incorreto 2" xfId="33"/>
    <cellStyle name="Moeda" xfId="1" builtinId="4"/>
    <cellStyle name="Moeda 2" xfId="35"/>
    <cellStyle name="Moeda 3" xfId="36"/>
    <cellStyle name="Moeda 4" xfId="37"/>
    <cellStyle name="Moeda 5" xfId="34"/>
    <cellStyle name="Neutra 2" xfId="38"/>
    <cellStyle name="Normal" xfId="0" builtinId="0"/>
    <cellStyle name="Normal 2" xfId="39"/>
    <cellStyle name="Normal 2 2" xfId="40"/>
    <cellStyle name="Normal 3" xfId="41"/>
    <cellStyle name="Normal 4" xfId="42"/>
    <cellStyle name="Normal 5" xfId="43"/>
    <cellStyle name="Normal 6" xfId="3"/>
    <cellStyle name="Normal 7" xfId="59"/>
    <cellStyle name="Nota 2" xfId="44"/>
    <cellStyle name="Porcentagem" xfId="2" builtinId="5"/>
    <cellStyle name="Porcentagem 2" xfId="46"/>
    <cellStyle name="Porcentagem 3" xfId="47"/>
    <cellStyle name="Porcentagem 4" xfId="45"/>
    <cellStyle name="Saída 2" xfId="48"/>
    <cellStyle name="Separador de milhares 2" xfId="49"/>
    <cellStyle name="Texto de Aviso 2" xfId="50"/>
    <cellStyle name="Texto Explicativo 2" xfId="51"/>
    <cellStyle name="Título 1 2" xfId="52"/>
    <cellStyle name="Título 2 2" xfId="53"/>
    <cellStyle name="Título 3 2" xfId="54"/>
    <cellStyle name="Título 4 2" xfId="55"/>
    <cellStyle name="Título 5" xfId="56"/>
    <cellStyle name="Total 2" xfId="57"/>
    <cellStyle name="Vírgula 2" xfId="5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I57"/>
  <sheetViews>
    <sheetView showGridLines="0" view="pageBreakPreview" topLeftCell="A10" zoomScaleNormal="100" zoomScaleSheetLayoutView="100" workbookViewId="0">
      <selection activeCell="B30" sqref="B30"/>
    </sheetView>
  </sheetViews>
  <sheetFormatPr defaultRowHeight="12.75" x14ac:dyDescent="0.2"/>
  <cols>
    <col min="1" max="1" width="9.140625" style="73"/>
    <col min="2" max="2" width="9.140625" style="73" customWidth="1"/>
    <col min="3" max="3" width="42.42578125" style="73" customWidth="1"/>
    <col min="4" max="4" width="15.7109375" style="73" customWidth="1"/>
    <col min="5" max="6" width="18.7109375" style="73" customWidth="1"/>
    <col min="7" max="7" width="16.7109375" style="73" customWidth="1"/>
    <col min="8" max="8" width="17.7109375" style="73" customWidth="1"/>
    <col min="9" max="9" width="16.7109375" style="73" bestFit="1" customWidth="1"/>
    <col min="10" max="10" width="18.5703125" style="73" customWidth="1"/>
    <col min="11" max="12" width="9.140625" style="73"/>
    <col min="13" max="13" width="16.7109375" style="73" bestFit="1" customWidth="1"/>
    <col min="14" max="16384" width="9.140625" style="73"/>
  </cols>
  <sheetData>
    <row r="3" spans="2:9" ht="18" x14ac:dyDescent="0.25">
      <c r="C3" s="187" t="s">
        <v>159</v>
      </c>
      <c r="D3" s="188"/>
      <c r="E3" s="188"/>
      <c r="F3" s="142"/>
    </row>
    <row r="4" spans="2:9" ht="21" x14ac:dyDescent="0.2">
      <c r="B4" s="76"/>
      <c r="C4" s="174" t="s">
        <v>158</v>
      </c>
      <c r="D4" s="174"/>
      <c r="E4" s="174"/>
      <c r="F4" s="145"/>
      <c r="G4" s="76"/>
      <c r="H4" s="76"/>
      <c r="I4" s="76"/>
    </row>
    <row r="5" spans="2:9" ht="21" x14ac:dyDescent="0.2">
      <c r="B5" s="76"/>
      <c r="C5" s="174"/>
      <c r="D5" s="174"/>
      <c r="E5" s="174"/>
      <c r="F5" s="145"/>
      <c r="G5" s="76"/>
      <c r="H5" s="76"/>
      <c r="I5" s="76"/>
    </row>
    <row r="6" spans="2:9" ht="38.25" customHeight="1" x14ac:dyDescent="0.2">
      <c r="B6" s="76"/>
      <c r="C6" s="174"/>
      <c r="D6" s="174"/>
      <c r="E6" s="174"/>
      <c r="F6" s="145"/>
      <c r="G6" s="76"/>
      <c r="H6" s="76"/>
      <c r="I6" s="76"/>
    </row>
    <row r="7" spans="2:9" x14ac:dyDescent="0.2">
      <c r="B7" s="175" t="s">
        <v>157</v>
      </c>
      <c r="C7" s="175"/>
      <c r="D7" s="175"/>
      <c r="E7" s="88"/>
      <c r="F7" s="143"/>
      <c r="G7" s="76"/>
      <c r="H7" s="76"/>
      <c r="I7" s="76"/>
    </row>
    <row r="8" spans="2:9" x14ac:dyDescent="0.2">
      <c r="B8" s="176" t="s">
        <v>156</v>
      </c>
      <c r="C8" s="175"/>
      <c r="D8" s="88"/>
      <c r="E8" s="88"/>
      <c r="F8" s="143"/>
      <c r="G8" s="76"/>
      <c r="H8" s="76"/>
      <c r="I8" s="76"/>
    </row>
    <row r="9" spans="2:9" x14ac:dyDescent="0.2">
      <c r="B9" s="176" t="s">
        <v>155</v>
      </c>
      <c r="C9" s="175"/>
      <c r="D9" s="88"/>
      <c r="E9" s="88"/>
      <c r="F9" s="143"/>
      <c r="G9" s="76"/>
      <c r="H9" s="76"/>
      <c r="I9" s="76"/>
    </row>
    <row r="10" spans="2:9" x14ac:dyDescent="0.2">
      <c r="B10" s="176" t="s">
        <v>162</v>
      </c>
      <c r="C10" s="175"/>
      <c r="D10" s="88"/>
      <c r="E10" s="88"/>
      <c r="F10" s="143"/>
      <c r="G10" s="76"/>
      <c r="H10" s="76"/>
      <c r="I10" s="76"/>
    </row>
    <row r="11" spans="2:9" x14ac:dyDescent="0.2">
      <c r="B11" s="176" t="s">
        <v>154</v>
      </c>
      <c r="C11" s="175"/>
      <c r="D11" s="175"/>
      <c r="E11" s="175"/>
      <c r="F11" s="143"/>
      <c r="G11" s="76"/>
      <c r="H11" s="76"/>
      <c r="I11" s="76"/>
    </row>
    <row r="12" spans="2:9" x14ac:dyDescent="0.2">
      <c r="B12" s="176" t="s">
        <v>153</v>
      </c>
      <c r="C12" s="175"/>
      <c r="D12" s="88"/>
      <c r="E12" s="88"/>
      <c r="F12" s="143"/>
      <c r="G12" s="76"/>
      <c r="H12" s="76"/>
      <c r="I12" s="76"/>
    </row>
    <row r="13" spans="2:9" x14ac:dyDescent="0.2">
      <c r="B13" s="176" t="s">
        <v>152</v>
      </c>
      <c r="C13" s="175"/>
      <c r="D13" s="88"/>
      <c r="E13" s="88"/>
      <c r="F13" s="143"/>
      <c r="G13" s="76"/>
      <c r="H13" s="76"/>
      <c r="I13" s="76"/>
    </row>
    <row r="14" spans="2:9" x14ac:dyDescent="0.2">
      <c r="B14" s="175" t="s">
        <v>151</v>
      </c>
      <c r="C14" s="175"/>
      <c r="D14" s="88"/>
      <c r="E14" s="88"/>
      <c r="F14" s="143"/>
      <c r="G14" s="76"/>
      <c r="H14" s="76"/>
      <c r="I14" s="76"/>
    </row>
    <row r="15" spans="2:9" x14ac:dyDescent="0.2">
      <c r="B15" s="176" t="s">
        <v>150</v>
      </c>
      <c r="C15" s="175"/>
      <c r="D15" s="88"/>
      <c r="E15" s="88"/>
      <c r="F15" s="143"/>
      <c r="G15" s="76"/>
      <c r="H15" s="76"/>
      <c r="I15" s="76"/>
    </row>
    <row r="16" spans="2:9" x14ac:dyDescent="0.2">
      <c r="B16" s="176" t="s">
        <v>149</v>
      </c>
      <c r="C16" s="175"/>
      <c r="D16" s="88"/>
      <c r="E16" s="88"/>
      <c r="F16" s="143"/>
      <c r="G16" s="76"/>
      <c r="H16" s="76"/>
      <c r="I16" s="76"/>
    </row>
    <row r="17" spans="1:9" x14ac:dyDescent="0.2">
      <c r="B17" s="189" t="s">
        <v>148</v>
      </c>
      <c r="C17" s="189"/>
      <c r="D17" s="88"/>
      <c r="E17" s="88"/>
      <c r="F17" s="143"/>
      <c r="G17" s="76"/>
      <c r="H17" s="76"/>
      <c r="I17" s="76"/>
    </row>
    <row r="18" spans="1:9" x14ac:dyDescent="0.2">
      <c r="B18" s="176" t="s">
        <v>147</v>
      </c>
      <c r="C18" s="175"/>
      <c r="D18" s="175"/>
      <c r="E18" s="88"/>
      <c r="F18" s="143"/>
      <c r="G18" s="76"/>
      <c r="H18" s="76"/>
      <c r="I18" s="76"/>
    </row>
    <row r="19" spans="1:9" x14ac:dyDescent="0.2">
      <c r="B19" s="76"/>
      <c r="C19" s="76"/>
      <c r="D19" s="76"/>
      <c r="E19" s="76"/>
      <c r="F19" s="76"/>
      <c r="G19" s="76"/>
      <c r="H19" s="76"/>
      <c r="I19" s="76"/>
    </row>
    <row r="20" spans="1:9" x14ac:dyDescent="0.2">
      <c r="B20" s="76"/>
      <c r="C20" s="76"/>
      <c r="D20" s="76"/>
      <c r="E20" s="76"/>
      <c r="F20" s="76"/>
      <c r="G20" s="76"/>
      <c r="H20" s="76"/>
      <c r="I20" s="76"/>
    </row>
    <row r="21" spans="1:9" ht="49.5" customHeight="1" x14ac:dyDescent="0.2">
      <c r="A21" s="91" t="s">
        <v>146</v>
      </c>
      <c r="B21" s="87" t="s">
        <v>89</v>
      </c>
      <c r="C21" s="86" t="s">
        <v>85</v>
      </c>
      <c r="D21" s="86" t="s">
        <v>145</v>
      </c>
      <c r="E21" s="86" t="s">
        <v>226</v>
      </c>
      <c r="F21" s="158" t="s">
        <v>227</v>
      </c>
      <c r="G21" s="86" t="s">
        <v>144</v>
      </c>
      <c r="H21" s="86" t="s">
        <v>234</v>
      </c>
      <c r="I21" s="76"/>
    </row>
    <row r="22" spans="1:9" ht="67.5" x14ac:dyDescent="0.2">
      <c r="A22" s="184">
        <v>1</v>
      </c>
      <c r="B22" s="87">
        <v>1</v>
      </c>
      <c r="C22" s="157" t="s">
        <v>218</v>
      </c>
      <c r="D22" s="89" t="s">
        <v>163</v>
      </c>
      <c r="E22" s="90">
        <v>1</v>
      </c>
      <c r="F22" s="90">
        <v>2</v>
      </c>
      <c r="G22" s="83">
        <f>'12X36 DIURNO - SR'!F146</f>
        <v>0</v>
      </c>
      <c r="H22" s="83">
        <f>G22*20</f>
        <v>0</v>
      </c>
      <c r="I22" s="76"/>
    </row>
    <row r="23" spans="1:9" ht="78.75" x14ac:dyDescent="0.2">
      <c r="A23" s="185"/>
      <c r="B23" s="87">
        <v>2</v>
      </c>
      <c r="C23" s="157" t="s">
        <v>219</v>
      </c>
      <c r="D23" s="89" t="s">
        <v>163</v>
      </c>
      <c r="E23" s="90">
        <v>1</v>
      </c>
      <c r="F23" s="90">
        <v>2</v>
      </c>
      <c r="G23" s="83">
        <f>'12X36 NOTURNO - SR'!F146</f>
        <v>0</v>
      </c>
      <c r="H23" s="83">
        <f t="shared" ref="H23:H31" si="0">G23*20</f>
        <v>0</v>
      </c>
      <c r="I23" s="76"/>
    </row>
    <row r="24" spans="1:9" ht="56.25" x14ac:dyDescent="0.2">
      <c r="A24" s="185"/>
      <c r="B24" s="87">
        <v>3</v>
      </c>
      <c r="C24" s="157" t="s">
        <v>220</v>
      </c>
      <c r="D24" s="89" t="s">
        <v>163</v>
      </c>
      <c r="E24" s="90">
        <v>1</v>
      </c>
      <c r="F24" s="90">
        <v>1</v>
      </c>
      <c r="G24" s="83">
        <f>'44 HR  SEMANAIS - SR'!F146</f>
        <v>0</v>
      </c>
      <c r="H24" s="83">
        <f t="shared" si="0"/>
        <v>0</v>
      </c>
      <c r="I24" s="76"/>
    </row>
    <row r="25" spans="1:9" ht="56.25" x14ac:dyDescent="0.2">
      <c r="A25" s="185"/>
      <c r="B25" s="87">
        <v>4</v>
      </c>
      <c r="C25" s="157" t="s">
        <v>221</v>
      </c>
      <c r="D25" s="89" t="s">
        <v>163</v>
      </c>
      <c r="E25" s="90">
        <v>1</v>
      </c>
      <c r="F25" s="90">
        <v>2</v>
      </c>
      <c r="G25" s="83">
        <f>'12X36 DIURNO - EPA'!F146</f>
        <v>0</v>
      </c>
      <c r="H25" s="83">
        <f t="shared" si="0"/>
        <v>0</v>
      </c>
      <c r="I25" s="76"/>
    </row>
    <row r="26" spans="1:9" ht="67.5" x14ac:dyDescent="0.2">
      <c r="A26" s="185"/>
      <c r="B26" s="87">
        <v>5</v>
      </c>
      <c r="C26" s="157" t="s">
        <v>222</v>
      </c>
      <c r="D26" s="89" t="s">
        <v>163</v>
      </c>
      <c r="E26" s="90">
        <v>1</v>
      </c>
      <c r="F26" s="90">
        <v>2</v>
      </c>
      <c r="G26" s="83">
        <f>'12X36 NOTURNO - EPA'!F146</f>
        <v>0</v>
      </c>
      <c r="H26" s="83">
        <f t="shared" si="0"/>
        <v>0</v>
      </c>
      <c r="I26" s="76"/>
    </row>
    <row r="27" spans="1:9" ht="56.25" x14ac:dyDescent="0.2">
      <c r="A27" s="185"/>
      <c r="B27" s="87">
        <v>6</v>
      </c>
      <c r="C27" s="157" t="s">
        <v>223</v>
      </c>
      <c r="D27" s="89" t="s">
        <v>163</v>
      </c>
      <c r="E27" s="90">
        <v>1</v>
      </c>
      <c r="F27" s="90">
        <v>2</v>
      </c>
      <c r="G27" s="83">
        <f>'12X36 DIURNO - CZS'!F146</f>
        <v>0</v>
      </c>
      <c r="H27" s="83">
        <f t="shared" si="0"/>
        <v>0</v>
      </c>
      <c r="I27" s="76"/>
    </row>
    <row r="28" spans="1:9" ht="67.5" x14ac:dyDescent="0.2">
      <c r="A28" s="185"/>
      <c r="B28" s="87">
        <v>7</v>
      </c>
      <c r="C28" s="157" t="s">
        <v>224</v>
      </c>
      <c r="D28" s="89" t="s">
        <v>163</v>
      </c>
      <c r="E28" s="90">
        <v>1</v>
      </c>
      <c r="F28" s="90">
        <v>2</v>
      </c>
      <c r="G28" s="83">
        <f>'12X36 NOTURNO - CZS'!F146</f>
        <v>0</v>
      </c>
      <c r="H28" s="83">
        <f t="shared" si="0"/>
        <v>0</v>
      </c>
      <c r="I28" s="76"/>
    </row>
    <row r="29" spans="1:9" ht="67.5" x14ac:dyDescent="0.2">
      <c r="A29" s="185"/>
      <c r="B29" s="87">
        <v>8</v>
      </c>
      <c r="C29" s="165" t="s">
        <v>225</v>
      </c>
      <c r="D29" s="89" t="s">
        <v>163</v>
      </c>
      <c r="E29" s="90">
        <v>1</v>
      </c>
      <c r="F29" s="90">
        <v>2</v>
      </c>
      <c r="G29" s="83">
        <f>'12X36 DIURNO - CZS (2)'!F146</f>
        <v>0</v>
      </c>
      <c r="H29" s="83">
        <f t="shared" si="0"/>
        <v>0</v>
      </c>
      <c r="I29" s="76"/>
    </row>
    <row r="30" spans="1:9" ht="69.75" customHeight="1" x14ac:dyDescent="0.2">
      <c r="A30" s="186"/>
      <c r="B30" s="87">
        <v>9</v>
      </c>
      <c r="C30" s="157" t="s">
        <v>225</v>
      </c>
      <c r="D30" s="89" t="s">
        <v>163</v>
      </c>
      <c r="E30" s="90">
        <v>1</v>
      </c>
      <c r="F30" s="90">
        <v>2</v>
      </c>
      <c r="G30" s="83">
        <f>'12X36 NOTURNO - CZS (2)'!F146</f>
        <v>0</v>
      </c>
      <c r="H30" s="83">
        <f t="shared" si="0"/>
        <v>0</v>
      </c>
      <c r="I30" s="76"/>
    </row>
    <row r="31" spans="1:9" ht="30.75" customHeight="1" x14ac:dyDescent="0.2">
      <c r="A31" s="85"/>
      <c r="B31" s="84"/>
      <c r="C31" s="171" t="s">
        <v>164</v>
      </c>
      <c r="D31" s="172"/>
      <c r="E31" s="173"/>
      <c r="F31" s="144"/>
      <c r="G31" s="168">
        <f>SUM(G22:G30)</f>
        <v>0</v>
      </c>
      <c r="H31" s="83">
        <f t="shared" si="0"/>
        <v>0</v>
      </c>
      <c r="I31" s="82"/>
    </row>
    <row r="32" spans="1:9" ht="15.75" x14ac:dyDescent="0.25">
      <c r="B32" s="76"/>
      <c r="C32" s="178" t="s">
        <v>161</v>
      </c>
      <c r="D32" s="178"/>
      <c r="E32" s="178"/>
      <c r="F32" s="178"/>
      <c r="G32" s="178"/>
      <c r="H32" s="81">
        <f>G31</f>
        <v>0</v>
      </c>
      <c r="I32" s="76"/>
    </row>
    <row r="33" spans="2:9" ht="15.75" x14ac:dyDescent="0.25">
      <c r="B33" s="76"/>
      <c r="C33" s="178" t="s">
        <v>233</v>
      </c>
      <c r="D33" s="178"/>
      <c r="E33" s="178"/>
      <c r="F33" s="178"/>
      <c r="G33" s="178"/>
      <c r="H33" s="81">
        <f>H31</f>
        <v>0</v>
      </c>
      <c r="I33" s="76"/>
    </row>
    <row r="34" spans="2:9" x14ac:dyDescent="0.2">
      <c r="B34" s="76"/>
      <c r="C34" s="76"/>
      <c r="D34" s="76"/>
      <c r="E34" s="76"/>
      <c r="F34" s="76"/>
      <c r="G34" s="76"/>
      <c r="H34" s="76"/>
      <c r="I34" s="76"/>
    </row>
    <row r="35" spans="2:9" ht="37.5" customHeight="1" x14ac:dyDescent="0.2">
      <c r="B35" s="179" t="s">
        <v>143</v>
      </c>
      <c r="C35" s="179"/>
      <c r="D35" s="179"/>
      <c r="E35" s="179"/>
      <c r="F35" s="179"/>
      <c r="G35" s="179"/>
      <c r="H35" s="78"/>
      <c r="I35" s="76"/>
    </row>
    <row r="36" spans="2:9" ht="24.75" customHeight="1" x14ac:dyDescent="0.2">
      <c r="B36" s="179" t="s">
        <v>142</v>
      </c>
      <c r="C36" s="179"/>
      <c r="D36" s="179"/>
      <c r="E36" s="179"/>
      <c r="F36" s="179"/>
      <c r="G36" s="179"/>
      <c r="H36" s="78"/>
      <c r="I36" s="76"/>
    </row>
    <row r="37" spans="2:9" ht="40.5" customHeight="1" x14ac:dyDescent="0.2">
      <c r="B37" s="180" t="s">
        <v>141</v>
      </c>
      <c r="C37" s="180"/>
      <c r="D37" s="180"/>
      <c r="E37" s="180"/>
      <c r="F37" s="180"/>
      <c r="G37" s="180"/>
      <c r="H37" s="76"/>
      <c r="I37" s="76"/>
    </row>
    <row r="38" spans="2:9" ht="27.75" customHeight="1" x14ac:dyDescent="0.2">
      <c r="B38" s="181" t="s">
        <v>140</v>
      </c>
      <c r="C38" s="181"/>
      <c r="D38" s="181"/>
      <c r="E38" s="181"/>
      <c r="F38" s="181"/>
      <c r="G38" s="181"/>
      <c r="H38" s="76"/>
      <c r="I38" s="76"/>
    </row>
    <row r="39" spans="2:9" ht="55.5" customHeight="1" x14ac:dyDescent="0.2">
      <c r="B39" s="181" t="s">
        <v>139</v>
      </c>
      <c r="C39" s="181"/>
      <c r="D39" s="181"/>
      <c r="E39" s="181"/>
      <c r="F39" s="181"/>
      <c r="G39" s="181"/>
      <c r="H39" s="76"/>
      <c r="I39" s="76"/>
    </row>
    <row r="40" spans="2:9" x14ac:dyDescent="0.2">
      <c r="B40" s="76"/>
      <c r="C40" s="80"/>
      <c r="D40" s="80"/>
      <c r="E40" s="80"/>
      <c r="F40" s="80"/>
      <c r="G40" s="76"/>
      <c r="H40" s="76"/>
      <c r="I40" s="76"/>
    </row>
    <row r="41" spans="2:9" x14ac:dyDescent="0.2">
      <c r="B41" s="76"/>
      <c r="C41" s="183" t="s">
        <v>138</v>
      </c>
      <c r="D41" s="183"/>
      <c r="E41" s="183"/>
      <c r="F41" s="148"/>
      <c r="G41" s="76"/>
      <c r="H41" s="76"/>
      <c r="I41" s="76"/>
    </row>
    <row r="42" spans="2:9" x14ac:dyDescent="0.2">
      <c r="B42" s="76"/>
      <c r="C42" s="79"/>
      <c r="D42" s="79"/>
      <c r="E42" s="79"/>
      <c r="F42" s="148"/>
      <c r="G42" s="76"/>
      <c r="H42" s="76"/>
      <c r="I42" s="76"/>
    </row>
    <row r="43" spans="2:9" ht="3" customHeight="1" x14ac:dyDescent="0.2">
      <c r="B43" s="76"/>
      <c r="C43" s="79"/>
      <c r="D43" s="79"/>
      <c r="E43" s="79"/>
      <c r="F43" s="148"/>
      <c r="G43" s="76"/>
      <c r="H43" s="76"/>
      <c r="I43" s="76"/>
    </row>
    <row r="44" spans="2:9" ht="16.5" hidden="1" customHeight="1" x14ac:dyDescent="0.2">
      <c r="B44" s="76"/>
      <c r="C44" s="78"/>
      <c r="D44" s="78"/>
      <c r="E44" s="78"/>
      <c r="F44" s="78"/>
      <c r="G44" s="76"/>
      <c r="H44" s="76"/>
      <c r="I44" s="76"/>
    </row>
    <row r="45" spans="2:9" x14ac:dyDescent="0.2">
      <c r="B45" s="76"/>
      <c r="C45" s="182" t="s">
        <v>137</v>
      </c>
      <c r="D45" s="182"/>
      <c r="E45" s="182"/>
      <c r="F45" s="147"/>
      <c r="G45" s="76"/>
      <c r="H45" s="76"/>
      <c r="I45" s="76"/>
    </row>
    <row r="46" spans="2:9" x14ac:dyDescent="0.2">
      <c r="B46" s="76"/>
      <c r="C46" s="182" t="s">
        <v>136</v>
      </c>
      <c r="D46" s="182"/>
      <c r="E46" s="182"/>
      <c r="F46" s="147"/>
      <c r="G46" s="76"/>
      <c r="H46" s="76"/>
      <c r="I46" s="76"/>
    </row>
    <row r="47" spans="2:9" x14ac:dyDescent="0.2">
      <c r="B47" s="76"/>
      <c r="C47" s="77"/>
      <c r="D47" s="77"/>
      <c r="E47" s="77"/>
      <c r="F47" s="77"/>
      <c r="G47" s="76"/>
      <c r="H47" s="76"/>
      <c r="I47" s="76"/>
    </row>
    <row r="48" spans="2:9" x14ac:dyDescent="0.2">
      <c r="B48" s="76"/>
      <c r="C48" s="77"/>
      <c r="D48" s="77"/>
      <c r="E48" s="77"/>
      <c r="F48" s="77"/>
      <c r="G48" s="76"/>
      <c r="H48" s="76"/>
      <c r="I48" s="76"/>
    </row>
    <row r="49" spans="2:9" x14ac:dyDescent="0.2">
      <c r="B49" s="76"/>
      <c r="C49" s="77"/>
      <c r="D49" s="77"/>
      <c r="E49" s="77"/>
      <c r="F49" s="77"/>
      <c r="G49" s="76"/>
      <c r="H49" s="76"/>
      <c r="I49" s="76"/>
    </row>
    <row r="50" spans="2:9" x14ac:dyDescent="0.2">
      <c r="C50" s="75"/>
      <c r="D50" s="75"/>
      <c r="E50" s="75"/>
      <c r="F50" s="75"/>
    </row>
    <row r="51" spans="2:9" x14ac:dyDescent="0.2">
      <c r="C51" s="75"/>
      <c r="D51" s="75"/>
      <c r="E51" s="75"/>
      <c r="F51" s="75"/>
    </row>
    <row r="52" spans="2:9" x14ac:dyDescent="0.2">
      <c r="C52" s="75"/>
      <c r="D52" s="75"/>
      <c r="E52" s="75"/>
      <c r="F52" s="75"/>
    </row>
    <row r="53" spans="2:9" x14ac:dyDescent="0.2">
      <c r="C53" s="177"/>
      <c r="D53" s="177"/>
      <c r="E53" s="177"/>
      <c r="F53" s="146"/>
    </row>
    <row r="54" spans="2:9" x14ac:dyDescent="0.2">
      <c r="C54" s="74"/>
      <c r="D54" s="74"/>
      <c r="E54" s="75"/>
      <c r="F54" s="75"/>
    </row>
    <row r="55" spans="2:9" x14ac:dyDescent="0.2">
      <c r="C55" s="74"/>
      <c r="D55" s="74"/>
      <c r="E55" s="75"/>
      <c r="F55" s="75"/>
    </row>
    <row r="56" spans="2:9" x14ac:dyDescent="0.2">
      <c r="C56" s="74"/>
      <c r="D56" s="74"/>
      <c r="E56" s="75"/>
      <c r="F56" s="75"/>
    </row>
    <row r="57" spans="2:9" x14ac:dyDescent="0.2">
      <c r="C57" s="74"/>
      <c r="D57" s="74"/>
      <c r="E57" s="74"/>
      <c r="F57" s="74"/>
    </row>
  </sheetData>
  <sheetProtection selectLockedCells="1" selectUnlockedCells="1"/>
  <mergeCells count="27">
    <mergeCell ref="A22:A30"/>
    <mergeCell ref="C3:E3"/>
    <mergeCell ref="B12:C12"/>
    <mergeCell ref="B13:C13"/>
    <mergeCell ref="B9:C9"/>
    <mergeCell ref="B10:C10"/>
    <mergeCell ref="B11:E11"/>
    <mergeCell ref="B14:C14"/>
    <mergeCell ref="B15:C15"/>
    <mergeCell ref="B16:C16"/>
    <mergeCell ref="B17:C17"/>
    <mergeCell ref="B18:D18"/>
    <mergeCell ref="C31:E31"/>
    <mergeCell ref="C4:E6"/>
    <mergeCell ref="B7:D7"/>
    <mergeCell ref="B8:C8"/>
    <mergeCell ref="C53:E53"/>
    <mergeCell ref="C32:G32"/>
    <mergeCell ref="C33:G33"/>
    <mergeCell ref="B35:G35"/>
    <mergeCell ref="B36:G36"/>
    <mergeCell ref="B37:G37"/>
    <mergeCell ref="B38:G38"/>
    <mergeCell ref="C46:E46"/>
    <mergeCell ref="B39:G39"/>
    <mergeCell ref="C41:E41"/>
    <mergeCell ref="C45:E45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1" manualBreakCount="1">
    <brk id="56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09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 x14ac:dyDescent="0.2">
      <c r="A2" s="211" t="s">
        <v>207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">
      <c r="A3" s="211" t="s">
        <v>133</v>
      </c>
      <c r="B3" s="211"/>
      <c r="C3" s="211"/>
      <c r="D3" s="211"/>
      <c r="E3" s="211"/>
      <c r="F3" s="211"/>
      <c r="G3" s="211"/>
      <c r="H3" s="211"/>
      <c r="I3" s="211"/>
    </row>
    <row r="4" spans="1:9" ht="12.75" customHeight="1" x14ac:dyDescent="0.2">
      <c r="A4" s="211" t="s">
        <v>134</v>
      </c>
      <c r="B4" s="212"/>
      <c r="C4" s="212"/>
      <c r="D4" s="212"/>
      <c r="E4" s="212"/>
      <c r="F4" s="212"/>
      <c r="G4" s="212"/>
      <c r="H4" s="212"/>
      <c r="I4" s="212"/>
    </row>
    <row r="5" spans="1:9" ht="12.75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</row>
    <row r="6" spans="1:9" ht="21" customHeight="1" x14ac:dyDescent="0.2">
      <c r="A6" s="214" t="s">
        <v>0</v>
      </c>
      <c r="B6" s="215"/>
      <c r="C6" s="215"/>
      <c r="D6" s="215"/>
      <c r="E6" s="215"/>
      <c r="F6" s="215"/>
      <c r="G6" s="215"/>
      <c r="H6" s="215"/>
      <c r="I6" s="216"/>
    </row>
    <row r="7" spans="1:9" ht="12.75" customHeight="1" x14ac:dyDescent="0.2">
      <c r="A7" s="3" t="s">
        <v>1</v>
      </c>
      <c r="B7" s="197" t="s">
        <v>2</v>
      </c>
      <c r="C7" s="198"/>
      <c r="D7" s="198"/>
      <c r="E7" s="198"/>
      <c r="F7" s="198"/>
      <c r="G7" s="199"/>
      <c r="H7" s="200" t="s">
        <v>208</v>
      </c>
      <c r="I7" s="201"/>
    </row>
    <row r="8" spans="1:9" ht="12.75" customHeight="1" x14ac:dyDescent="0.2">
      <c r="A8" s="4" t="s">
        <v>3</v>
      </c>
      <c r="B8" s="202" t="s">
        <v>4</v>
      </c>
      <c r="C8" s="203"/>
      <c r="D8" s="203"/>
      <c r="E8" s="203"/>
      <c r="F8" s="203"/>
      <c r="G8" s="204"/>
      <c r="H8" s="205" t="s">
        <v>229</v>
      </c>
      <c r="I8" s="206"/>
    </row>
    <row r="9" spans="1:9" ht="12.75" customHeight="1" x14ac:dyDescent="0.2">
      <c r="A9" s="4" t="s">
        <v>5</v>
      </c>
      <c r="B9" s="202" t="s">
        <v>6</v>
      </c>
      <c r="C9" s="203"/>
      <c r="D9" s="203"/>
      <c r="E9" s="203"/>
      <c r="F9" s="203"/>
      <c r="G9" s="204"/>
      <c r="H9" s="207" t="s">
        <v>214</v>
      </c>
      <c r="I9" s="208"/>
    </row>
    <row r="10" spans="1:9" ht="12.75" customHeight="1" x14ac:dyDescent="0.2">
      <c r="A10" s="4" t="s">
        <v>7</v>
      </c>
      <c r="B10" s="202" t="s">
        <v>8</v>
      </c>
      <c r="C10" s="203"/>
      <c r="D10" s="203"/>
      <c r="E10" s="203"/>
      <c r="F10" s="203"/>
      <c r="G10" s="204"/>
      <c r="H10" s="205">
        <v>20</v>
      </c>
      <c r="I10" s="206"/>
    </row>
    <row r="11" spans="1:9" ht="12.75" customHeight="1" x14ac:dyDescent="0.2">
      <c r="A11" s="202" t="s">
        <v>9</v>
      </c>
      <c r="B11" s="203"/>
      <c r="C11" s="203"/>
      <c r="D11" s="203"/>
      <c r="E11" s="203"/>
      <c r="F11" s="203"/>
      <c r="G11" s="203"/>
      <c r="H11" s="203"/>
      <c r="I11" s="204"/>
    </row>
    <row r="12" spans="1:9" ht="14.25" x14ac:dyDescent="0.2">
      <c r="A12" s="223"/>
      <c r="B12" s="224"/>
      <c r="C12" s="224"/>
      <c r="D12" s="224"/>
      <c r="E12" s="224"/>
      <c r="F12" s="224"/>
      <c r="G12" s="224"/>
      <c r="H12" s="224"/>
      <c r="I12" s="225"/>
    </row>
    <row r="13" spans="1:9" ht="21.75" customHeight="1" x14ac:dyDescent="0.2">
      <c r="A13" s="226" t="s">
        <v>94</v>
      </c>
      <c r="B13" s="227"/>
      <c r="C13" s="227"/>
      <c r="D13" s="227"/>
      <c r="E13" s="227"/>
      <c r="F13" s="227"/>
      <c r="G13" s="227"/>
      <c r="H13" s="227"/>
      <c r="I13" s="228"/>
    </row>
    <row r="14" spans="1:9" ht="12.75" customHeight="1" x14ac:dyDescent="0.2">
      <c r="A14" s="229" t="s">
        <v>10</v>
      </c>
      <c r="B14" s="230"/>
      <c r="C14" s="230"/>
      <c r="D14" s="230"/>
      <c r="E14" s="230"/>
      <c r="F14" s="230"/>
      <c r="G14" s="230"/>
      <c r="H14" s="230"/>
      <c r="I14" s="231"/>
    </row>
    <row r="15" spans="1:9" ht="27" customHeight="1" x14ac:dyDescent="0.2">
      <c r="A15" s="4">
        <v>1</v>
      </c>
      <c r="B15" s="202" t="s">
        <v>11</v>
      </c>
      <c r="C15" s="203"/>
      <c r="D15" s="203"/>
      <c r="E15" s="203"/>
      <c r="F15" s="203"/>
      <c r="G15" s="204"/>
      <c r="H15" s="217" t="s">
        <v>216</v>
      </c>
      <c r="I15" s="218"/>
    </row>
    <row r="16" spans="1:9" ht="12.75" customHeight="1" x14ac:dyDescent="0.2">
      <c r="A16" s="4">
        <v>2</v>
      </c>
      <c r="B16" s="202" t="s">
        <v>12</v>
      </c>
      <c r="C16" s="203"/>
      <c r="D16" s="203"/>
      <c r="E16" s="203"/>
      <c r="F16" s="203"/>
      <c r="G16" s="204"/>
      <c r="H16" s="219" t="s">
        <v>209</v>
      </c>
      <c r="I16" s="220"/>
    </row>
    <row r="17" spans="1:9" ht="12.75" customHeight="1" x14ac:dyDescent="0.2">
      <c r="A17" s="4">
        <v>3</v>
      </c>
      <c r="B17" s="202" t="s">
        <v>13</v>
      </c>
      <c r="C17" s="203"/>
      <c r="D17" s="203"/>
      <c r="E17" s="203"/>
      <c r="F17" s="203"/>
      <c r="G17" s="204"/>
      <c r="H17" s="221">
        <v>0</v>
      </c>
      <c r="I17" s="222"/>
    </row>
    <row r="18" spans="1:9" ht="15" customHeight="1" x14ac:dyDescent="0.2">
      <c r="A18" s="4">
        <v>4</v>
      </c>
      <c r="B18" s="202" t="s">
        <v>14</v>
      </c>
      <c r="C18" s="203"/>
      <c r="D18" s="203"/>
      <c r="E18" s="203"/>
      <c r="F18" s="203"/>
      <c r="G18" s="204"/>
      <c r="H18" s="239" t="s">
        <v>215</v>
      </c>
      <c r="I18" s="240"/>
    </row>
    <row r="19" spans="1:9" ht="12.75" customHeight="1" x14ac:dyDescent="0.25">
      <c r="A19" s="5">
        <v>5</v>
      </c>
      <c r="B19" s="202" t="s">
        <v>15</v>
      </c>
      <c r="C19" s="203"/>
      <c r="D19" s="203"/>
      <c r="E19" s="203"/>
      <c r="F19" s="203"/>
      <c r="G19" s="204"/>
      <c r="H19" s="241" t="s">
        <v>211</v>
      </c>
      <c r="I19" s="242"/>
    </row>
    <row r="20" spans="1:9" ht="15" x14ac:dyDescent="0.2">
      <c r="A20" s="243"/>
      <c r="B20" s="244"/>
      <c r="C20" s="244"/>
      <c r="D20" s="244"/>
      <c r="E20" s="244"/>
      <c r="F20" s="244"/>
      <c r="G20" s="244"/>
      <c r="H20" s="244"/>
      <c r="I20" s="245"/>
    </row>
    <row r="21" spans="1:9" ht="23.25" customHeight="1" x14ac:dyDescent="0.2">
      <c r="A21" s="226" t="s">
        <v>16</v>
      </c>
      <c r="B21" s="227"/>
      <c r="C21" s="227"/>
      <c r="D21" s="227"/>
      <c r="E21" s="227"/>
      <c r="F21" s="227"/>
      <c r="G21" s="227"/>
      <c r="H21" s="227"/>
      <c r="I21" s="228"/>
    </row>
    <row r="22" spans="1:9" ht="12.75" customHeight="1" x14ac:dyDescent="0.2">
      <c r="A22" s="94">
        <v>1</v>
      </c>
      <c r="B22" s="229" t="s">
        <v>17</v>
      </c>
      <c r="C22" s="230"/>
      <c r="D22" s="230"/>
      <c r="E22" s="230"/>
      <c r="F22" s="230"/>
      <c r="G22" s="231"/>
      <c r="H22" s="94" t="s">
        <v>18</v>
      </c>
      <c r="I22" s="95" t="s">
        <v>19</v>
      </c>
    </row>
    <row r="23" spans="1:9" ht="12.75" customHeight="1" x14ac:dyDescent="0.2">
      <c r="A23" s="4" t="s">
        <v>1</v>
      </c>
      <c r="B23" s="202" t="s">
        <v>217</v>
      </c>
      <c r="C23" s="203"/>
      <c r="D23" s="203"/>
      <c r="E23" s="203"/>
      <c r="F23" s="203"/>
      <c r="G23" s="203"/>
      <c r="H23" s="204"/>
      <c r="I23" s="33">
        <f>H17</f>
        <v>0</v>
      </c>
    </row>
    <row r="24" spans="1:9" ht="12.75" customHeight="1" x14ac:dyDescent="0.2">
      <c r="A24" s="4" t="s">
        <v>3</v>
      </c>
      <c r="B24" s="232" t="s">
        <v>90</v>
      </c>
      <c r="C24" s="233"/>
      <c r="D24" s="233"/>
      <c r="E24" s="233"/>
      <c r="F24" s="233"/>
      <c r="G24" s="23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35" t="s">
        <v>91</v>
      </c>
      <c r="C25" s="236"/>
      <c r="D25" s="236"/>
      <c r="E25" s="236"/>
      <c r="F25" s="236"/>
      <c r="G25" s="237"/>
    </row>
    <row r="26" spans="1:9" ht="12.75" customHeight="1" x14ac:dyDescent="0.2">
      <c r="A26" s="4" t="s">
        <v>7</v>
      </c>
      <c r="B26" s="238" t="s">
        <v>20</v>
      </c>
      <c r="C26" s="238"/>
      <c r="D26" s="238"/>
      <c r="E26" s="238"/>
      <c r="F26" s="238"/>
      <c r="G26" s="238"/>
      <c r="H26" s="4"/>
      <c r="I26" s="33"/>
    </row>
    <row r="27" spans="1:9" ht="12.75" customHeight="1" x14ac:dyDescent="0.2">
      <c r="A27" s="4" t="s">
        <v>21</v>
      </c>
      <c r="B27" s="238" t="s">
        <v>22</v>
      </c>
      <c r="C27" s="238"/>
      <c r="D27" s="238"/>
      <c r="E27" s="238"/>
      <c r="F27" s="238"/>
      <c r="G27" s="238"/>
      <c r="H27" s="7"/>
      <c r="I27" s="33"/>
    </row>
    <row r="28" spans="1:9" ht="12.75" customHeight="1" x14ac:dyDescent="0.2">
      <c r="A28" s="4" t="s">
        <v>23</v>
      </c>
      <c r="B28" s="238" t="s">
        <v>24</v>
      </c>
      <c r="C28" s="238"/>
      <c r="D28" s="238"/>
      <c r="E28" s="238"/>
      <c r="F28" s="238"/>
      <c r="G28" s="238"/>
      <c r="H28" s="7"/>
      <c r="I28" s="33"/>
    </row>
    <row r="29" spans="1:9" ht="12.75" customHeight="1" x14ac:dyDescent="0.25">
      <c r="A29" s="8" t="s">
        <v>25</v>
      </c>
      <c r="B29" s="238" t="s">
        <v>210</v>
      </c>
      <c r="C29" s="238"/>
      <c r="D29" s="238"/>
      <c r="E29" s="238"/>
      <c r="F29" s="238"/>
      <c r="G29" s="238"/>
      <c r="H29" s="7"/>
      <c r="I29" s="33"/>
    </row>
    <row r="30" spans="1:9" ht="12.75" customHeight="1" x14ac:dyDescent="0.2">
      <c r="A30" s="261" t="s">
        <v>27</v>
      </c>
      <c r="B30" s="262"/>
      <c r="C30" s="262"/>
      <c r="D30" s="262"/>
      <c r="E30" s="262"/>
      <c r="F30" s="262"/>
      <c r="G30" s="262"/>
      <c r="H30" s="263"/>
      <c r="I30" s="32">
        <f>SUM(I23:I29)</f>
        <v>0</v>
      </c>
    </row>
    <row r="31" spans="1:9" ht="14.25" x14ac:dyDescent="0.2">
      <c r="A31" s="223"/>
      <c r="B31" s="224"/>
      <c r="C31" s="224"/>
      <c r="D31" s="224"/>
      <c r="E31" s="224"/>
      <c r="F31" s="224"/>
      <c r="G31" s="224"/>
      <c r="H31" s="224"/>
      <c r="I31" s="225"/>
    </row>
    <row r="32" spans="1:9" ht="23.25" customHeight="1" x14ac:dyDescent="0.2">
      <c r="A32" s="264" t="s">
        <v>28</v>
      </c>
      <c r="B32" s="265"/>
      <c r="C32" s="265"/>
      <c r="D32" s="265"/>
      <c r="E32" s="265"/>
      <c r="F32" s="265"/>
      <c r="G32" s="265"/>
      <c r="H32" s="265"/>
      <c r="I32" s="266"/>
    </row>
    <row r="33" spans="1:9" ht="18" customHeight="1" x14ac:dyDescent="0.2">
      <c r="A33" s="154" t="s">
        <v>29</v>
      </c>
      <c r="B33" s="214" t="s">
        <v>30</v>
      </c>
      <c r="C33" s="215"/>
      <c r="D33" s="215"/>
      <c r="E33" s="215"/>
      <c r="F33" s="215"/>
      <c r="G33" s="215"/>
      <c r="H33" s="97" t="s">
        <v>103</v>
      </c>
      <c r="I33" s="98" t="s">
        <v>19</v>
      </c>
    </row>
    <row r="34" spans="1:9" ht="30" customHeight="1" x14ac:dyDescent="0.2">
      <c r="A34" s="9" t="s">
        <v>1</v>
      </c>
      <c r="B34" s="202" t="s">
        <v>92</v>
      </c>
      <c r="C34" s="203"/>
      <c r="D34" s="203"/>
      <c r="E34" s="203"/>
      <c r="F34" s="203"/>
      <c r="G34" s="204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02" t="s">
        <v>93</v>
      </c>
      <c r="C35" s="203"/>
      <c r="D35" s="203"/>
      <c r="E35" s="203"/>
      <c r="F35" s="203"/>
      <c r="G35" s="204"/>
      <c r="H35" s="34">
        <v>0.121</v>
      </c>
      <c r="I35" s="33">
        <f>TRUNC(I30*H35,2)</f>
        <v>0</v>
      </c>
    </row>
    <row r="36" spans="1:9" ht="14.25" x14ac:dyDescent="0.2">
      <c r="A36" s="246" t="s">
        <v>27</v>
      </c>
      <c r="B36" s="247"/>
      <c r="C36" s="247"/>
      <c r="D36" s="247"/>
      <c r="E36" s="247"/>
      <c r="F36" s="247"/>
      <c r="G36" s="248"/>
      <c r="H36" s="31">
        <f>SUM(H34:H35)</f>
        <v>0.20430000000000001</v>
      </c>
      <c r="I36" s="35">
        <f>SUM(I34:I35)</f>
        <v>0</v>
      </c>
    </row>
    <row r="37" spans="1:9" ht="14.25" x14ac:dyDescent="0.2">
      <c r="A37" s="249" t="s">
        <v>121</v>
      </c>
      <c r="B37" s="250"/>
      <c r="C37" s="250"/>
      <c r="D37" s="250"/>
      <c r="E37" s="250"/>
      <c r="F37" s="250"/>
      <c r="G37" s="251"/>
      <c r="H37" s="60" t="s">
        <v>122</v>
      </c>
      <c r="I37" s="61">
        <f>I30</f>
        <v>0</v>
      </c>
    </row>
    <row r="38" spans="1:9" ht="14.25" x14ac:dyDescent="0.2">
      <c r="A38" s="252"/>
      <c r="B38" s="253"/>
      <c r="C38" s="253"/>
      <c r="D38" s="253"/>
      <c r="E38" s="253"/>
      <c r="F38" s="253"/>
      <c r="G38" s="254"/>
      <c r="H38" s="60" t="s">
        <v>123</v>
      </c>
      <c r="I38" s="61">
        <f>I36</f>
        <v>0</v>
      </c>
    </row>
    <row r="39" spans="1:9" ht="14.25" x14ac:dyDescent="0.2">
      <c r="A39" s="255"/>
      <c r="B39" s="256"/>
      <c r="C39" s="256"/>
      <c r="D39" s="256"/>
      <c r="E39" s="256"/>
      <c r="F39" s="256"/>
      <c r="G39" s="257"/>
      <c r="H39" s="60" t="s">
        <v>27</v>
      </c>
      <c r="I39" s="61">
        <f>SUM(I37:I38)</f>
        <v>0</v>
      </c>
    </row>
    <row r="40" spans="1:9" ht="33" customHeight="1" x14ac:dyDescent="0.2">
      <c r="A40" s="258" t="s">
        <v>124</v>
      </c>
      <c r="B40" s="259"/>
      <c r="C40" s="259"/>
      <c r="D40" s="259"/>
      <c r="E40" s="259"/>
      <c r="F40" s="259"/>
      <c r="G40" s="259"/>
      <c r="H40" s="259"/>
      <c r="I40" s="260"/>
    </row>
    <row r="41" spans="1:9" ht="19.5" customHeight="1" x14ac:dyDescent="0.2">
      <c r="A41" s="99" t="s">
        <v>32</v>
      </c>
      <c r="B41" s="229" t="s">
        <v>33</v>
      </c>
      <c r="C41" s="230"/>
      <c r="D41" s="230"/>
      <c r="E41" s="230"/>
      <c r="F41" s="230"/>
      <c r="G41" s="231"/>
      <c r="H41" s="97" t="s">
        <v>103</v>
      </c>
      <c r="I41" s="100" t="s">
        <v>19</v>
      </c>
    </row>
    <row r="42" spans="1:9" ht="12.75" customHeight="1" x14ac:dyDescent="0.2">
      <c r="A42" s="10" t="s">
        <v>1</v>
      </c>
      <c r="B42" s="202" t="s">
        <v>34</v>
      </c>
      <c r="C42" s="203"/>
      <c r="D42" s="203"/>
      <c r="E42" s="203"/>
      <c r="F42" s="203"/>
      <c r="G42" s="204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02" t="s">
        <v>35</v>
      </c>
      <c r="C43" s="203"/>
      <c r="D43" s="203"/>
      <c r="E43" s="203"/>
      <c r="F43" s="203"/>
      <c r="G43" s="204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02" t="s">
        <v>120</v>
      </c>
      <c r="C44" s="203"/>
      <c r="D44" s="203"/>
      <c r="E44" s="203"/>
      <c r="F44" s="203"/>
      <c r="G44" s="204"/>
      <c r="H44" s="114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202" t="s">
        <v>36</v>
      </c>
      <c r="C45" s="203"/>
      <c r="D45" s="203"/>
      <c r="E45" s="203"/>
      <c r="F45" s="203"/>
      <c r="G45" s="204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02" t="s">
        <v>37</v>
      </c>
      <c r="C46" s="203"/>
      <c r="D46" s="203"/>
      <c r="E46" s="203"/>
      <c r="F46" s="203"/>
      <c r="G46" s="204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02" t="s">
        <v>38</v>
      </c>
      <c r="C47" s="203"/>
      <c r="D47" s="203"/>
      <c r="E47" s="203"/>
      <c r="F47" s="203"/>
      <c r="G47" s="204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02" t="s">
        <v>39</v>
      </c>
      <c r="C48" s="203"/>
      <c r="D48" s="203"/>
      <c r="E48" s="203"/>
      <c r="F48" s="203"/>
      <c r="G48" s="204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02" t="s">
        <v>41</v>
      </c>
      <c r="C49" s="203"/>
      <c r="D49" s="203"/>
      <c r="E49" s="203"/>
      <c r="F49" s="203"/>
      <c r="G49" s="204"/>
      <c r="H49" s="113">
        <v>0.08</v>
      </c>
      <c r="I49" s="33">
        <f>SUM(I39*H49)</f>
        <v>0</v>
      </c>
    </row>
    <row r="50" spans="1:9" ht="18.75" customHeight="1" x14ac:dyDescent="0.2">
      <c r="A50" s="267" t="s">
        <v>31</v>
      </c>
      <c r="B50" s="268"/>
      <c r="C50" s="268"/>
      <c r="D50" s="268"/>
      <c r="E50" s="268"/>
      <c r="F50" s="268"/>
      <c r="G50" s="269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0" t="s">
        <v>125</v>
      </c>
      <c r="B51" s="271"/>
      <c r="C51" s="271"/>
      <c r="D51" s="271"/>
      <c r="E51" s="271"/>
      <c r="F51" s="271"/>
      <c r="G51" s="271"/>
      <c r="H51" s="271"/>
      <c r="I51" s="271"/>
    </row>
    <row r="52" spans="1:9" ht="17.25" customHeight="1" x14ac:dyDescent="0.2">
      <c r="A52" s="101" t="s">
        <v>42</v>
      </c>
      <c r="B52" s="272" t="s">
        <v>43</v>
      </c>
      <c r="C52" s="273"/>
      <c r="D52" s="273"/>
      <c r="E52" s="273"/>
      <c r="F52" s="273"/>
      <c r="G52" s="273"/>
      <c r="H52" s="274"/>
      <c r="I52" s="102" t="s">
        <v>19</v>
      </c>
    </row>
    <row r="53" spans="1:9" ht="15" x14ac:dyDescent="0.2">
      <c r="A53" s="9" t="s">
        <v>1</v>
      </c>
      <c r="B53" s="275" t="s">
        <v>44</v>
      </c>
      <c r="C53" s="276"/>
      <c r="D53" s="276"/>
      <c r="E53" s="276"/>
      <c r="F53" s="276"/>
      <c r="G53" s="276"/>
      <c r="H53" s="277"/>
      <c r="I53" s="38">
        <f>(H54*H55)-(I23*50%*H56)</f>
        <v>0</v>
      </c>
    </row>
    <row r="54" spans="1:9" ht="24.75" customHeight="1" x14ac:dyDescent="0.2">
      <c r="A54" s="9"/>
      <c r="B54" s="284" t="s">
        <v>45</v>
      </c>
      <c r="C54" s="285"/>
      <c r="D54" s="285"/>
      <c r="E54" s="285"/>
      <c r="F54" s="285"/>
      <c r="G54" s="286"/>
      <c r="H54" s="109">
        <v>0</v>
      </c>
      <c r="I54" s="33" t="s">
        <v>46</v>
      </c>
    </row>
    <row r="55" spans="1:9" ht="12.75" customHeight="1" x14ac:dyDescent="0.2">
      <c r="A55" s="12"/>
      <c r="B55" s="284" t="s">
        <v>117</v>
      </c>
      <c r="C55" s="285"/>
      <c r="D55" s="285"/>
      <c r="E55" s="285"/>
      <c r="F55" s="285"/>
      <c r="G55" s="286"/>
      <c r="H55" s="110">
        <v>0</v>
      </c>
      <c r="I55" s="39" t="s">
        <v>46</v>
      </c>
    </row>
    <row r="56" spans="1:9" ht="12.75" customHeight="1" x14ac:dyDescent="0.2">
      <c r="A56" s="9"/>
      <c r="B56" s="284" t="s">
        <v>47</v>
      </c>
      <c r="C56" s="285"/>
      <c r="D56" s="285"/>
      <c r="E56" s="285"/>
      <c r="F56" s="285"/>
      <c r="G56" s="286"/>
      <c r="H56" s="111">
        <v>0</v>
      </c>
      <c r="I56" s="33"/>
    </row>
    <row r="57" spans="1:9" ht="15" customHeight="1" x14ac:dyDescent="0.2">
      <c r="A57" s="9" t="s">
        <v>3</v>
      </c>
      <c r="B57" s="211" t="s">
        <v>48</v>
      </c>
      <c r="C57" s="211"/>
      <c r="D57" s="211"/>
      <c r="E57" s="211"/>
      <c r="F57" s="211"/>
      <c r="G57" s="211"/>
      <c r="H57" s="37"/>
      <c r="I57" s="115">
        <v>0</v>
      </c>
    </row>
    <row r="58" spans="1:9" ht="17.25" customHeight="1" x14ac:dyDescent="0.2">
      <c r="A58" s="9" t="s">
        <v>5</v>
      </c>
      <c r="B58" s="211" t="s">
        <v>49</v>
      </c>
      <c r="C58" s="211"/>
      <c r="D58" s="211"/>
      <c r="E58" s="211"/>
      <c r="F58" s="211"/>
      <c r="G58" s="211"/>
      <c r="H58" s="13"/>
      <c r="I58" s="115">
        <v>0</v>
      </c>
    </row>
    <row r="59" spans="1:9" ht="28.5" customHeight="1" x14ac:dyDescent="0.2">
      <c r="A59" s="9" t="s">
        <v>7</v>
      </c>
      <c r="B59" s="211" t="s">
        <v>86</v>
      </c>
      <c r="C59" s="211"/>
      <c r="D59" s="211"/>
      <c r="E59" s="211"/>
      <c r="F59" s="211"/>
      <c r="G59" s="211"/>
      <c r="H59" s="13"/>
      <c r="I59" s="116">
        <v>0</v>
      </c>
    </row>
    <row r="60" spans="1:9" ht="22.5" customHeight="1" x14ac:dyDescent="0.2">
      <c r="A60" s="9" t="s">
        <v>21</v>
      </c>
      <c r="B60" s="211" t="s">
        <v>212</v>
      </c>
      <c r="C60" s="211"/>
      <c r="D60" s="211"/>
      <c r="E60" s="211"/>
      <c r="F60" s="211"/>
      <c r="G60" s="211"/>
      <c r="H60" s="13"/>
      <c r="I60" s="116">
        <v>0</v>
      </c>
    </row>
    <row r="61" spans="1:9" ht="22.5" customHeight="1" x14ac:dyDescent="0.2">
      <c r="A61" s="9" t="s">
        <v>23</v>
      </c>
      <c r="B61" s="211" t="s">
        <v>87</v>
      </c>
      <c r="C61" s="211"/>
      <c r="D61" s="211"/>
      <c r="E61" s="211"/>
      <c r="F61" s="211"/>
      <c r="G61" s="211"/>
      <c r="H61" s="13"/>
      <c r="I61" s="116">
        <v>0</v>
      </c>
    </row>
    <row r="62" spans="1:9" ht="19.5" customHeight="1" x14ac:dyDescent="0.2">
      <c r="A62" s="14"/>
      <c r="B62" s="278" t="s">
        <v>31</v>
      </c>
      <c r="C62" s="279"/>
      <c r="D62" s="279"/>
      <c r="E62" s="279"/>
      <c r="F62" s="279"/>
      <c r="G62" s="279"/>
      <c r="H62" s="280"/>
      <c r="I62" s="35">
        <f>SUM(I53:I61)</f>
        <v>0</v>
      </c>
    </row>
    <row r="63" spans="1:9" ht="30.75" customHeight="1" x14ac:dyDescent="0.2">
      <c r="A63" s="264" t="s">
        <v>50</v>
      </c>
      <c r="B63" s="265"/>
      <c r="C63" s="265"/>
      <c r="D63" s="265"/>
      <c r="E63" s="265"/>
      <c r="F63" s="265"/>
      <c r="G63" s="265"/>
      <c r="H63" s="265"/>
      <c r="I63" s="266"/>
    </row>
    <row r="64" spans="1:9" ht="20.25" customHeight="1" x14ac:dyDescent="0.2">
      <c r="A64" s="103">
        <v>2</v>
      </c>
      <c r="B64" s="281" t="s">
        <v>51</v>
      </c>
      <c r="C64" s="282"/>
      <c r="D64" s="282"/>
      <c r="E64" s="282"/>
      <c r="F64" s="282"/>
      <c r="G64" s="282"/>
      <c r="H64" s="283"/>
      <c r="I64" s="104" t="s">
        <v>19</v>
      </c>
    </row>
    <row r="65" spans="1:9" ht="12.75" customHeight="1" x14ac:dyDescent="0.2">
      <c r="A65" s="9" t="s">
        <v>29</v>
      </c>
      <c r="B65" s="202" t="s">
        <v>30</v>
      </c>
      <c r="C65" s="203"/>
      <c r="D65" s="203"/>
      <c r="E65" s="203"/>
      <c r="F65" s="203"/>
      <c r="G65" s="203"/>
      <c r="H65" s="204"/>
      <c r="I65" s="33">
        <f>I36</f>
        <v>0</v>
      </c>
    </row>
    <row r="66" spans="1:9" ht="12.75" customHeight="1" x14ac:dyDescent="0.2">
      <c r="A66" s="9" t="s">
        <v>32</v>
      </c>
      <c r="B66" s="202" t="s">
        <v>33</v>
      </c>
      <c r="C66" s="203"/>
      <c r="D66" s="203"/>
      <c r="E66" s="203"/>
      <c r="F66" s="203"/>
      <c r="G66" s="203"/>
      <c r="H66" s="204"/>
      <c r="I66" s="33">
        <f>I50</f>
        <v>0</v>
      </c>
    </row>
    <row r="67" spans="1:9" ht="12.75" customHeight="1" x14ac:dyDescent="0.2">
      <c r="A67" s="9" t="s">
        <v>42</v>
      </c>
      <c r="B67" s="202" t="s">
        <v>43</v>
      </c>
      <c r="C67" s="203"/>
      <c r="D67" s="203"/>
      <c r="E67" s="203"/>
      <c r="F67" s="203"/>
      <c r="G67" s="203"/>
      <c r="H67" s="204"/>
      <c r="I67" s="33">
        <f>I62</f>
        <v>0</v>
      </c>
    </row>
    <row r="68" spans="1:9" ht="14.25" x14ac:dyDescent="0.2">
      <c r="A68" s="278" t="s">
        <v>27</v>
      </c>
      <c r="B68" s="279"/>
      <c r="C68" s="279"/>
      <c r="D68" s="279"/>
      <c r="E68" s="279"/>
      <c r="F68" s="279"/>
      <c r="G68" s="279"/>
      <c r="H68" s="280"/>
      <c r="I68" s="35">
        <f>SUM(I65:I67)</f>
        <v>0</v>
      </c>
    </row>
    <row r="69" spans="1:9" ht="14.25" x14ac:dyDescent="0.2">
      <c r="A69" s="223"/>
      <c r="B69" s="224"/>
      <c r="C69" s="224"/>
      <c r="D69" s="224"/>
      <c r="E69" s="224"/>
      <c r="F69" s="224"/>
      <c r="G69" s="224"/>
      <c r="H69" s="224"/>
      <c r="I69" s="225"/>
    </row>
    <row r="70" spans="1:9" ht="26.25" customHeight="1" x14ac:dyDescent="0.2">
      <c r="A70" s="264" t="s">
        <v>52</v>
      </c>
      <c r="B70" s="265"/>
      <c r="C70" s="265"/>
      <c r="D70" s="265"/>
      <c r="E70" s="265"/>
      <c r="F70" s="265"/>
      <c r="G70" s="265"/>
      <c r="H70" s="265"/>
      <c r="I70" s="266"/>
    </row>
    <row r="71" spans="1:9" ht="26.25" customHeight="1" x14ac:dyDescent="0.2">
      <c r="A71" s="94">
        <v>3</v>
      </c>
      <c r="B71" s="229" t="s">
        <v>104</v>
      </c>
      <c r="C71" s="230"/>
      <c r="D71" s="230"/>
      <c r="E71" s="230"/>
      <c r="F71" s="230"/>
      <c r="G71" s="231"/>
      <c r="H71" s="94" t="s">
        <v>103</v>
      </c>
      <c r="I71" s="95" t="s">
        <v>19</v>
      </c>
    </row>
    <row r="72" spans="1:9" ht="39" customHeight="1" x14ac:dyDescent="0.2">
      <c r="A72" s="9" t="s">
        <v>1</v>
      </c>
      <c r="B72" s="238" t="s">
        <v>95</v>
      </c>
      <c r="C72" s="238"/>
      <c r="D72" s="238"/>
      <c r="E72" s="238"/>
      <c r="F72" s="238"/>
      <c r="G72" s="238"/>
      <c r="H72" s="29"/>
      <c r="I72" s="40">
        <f>(I30+I49+I36+I62)/12*73.26%</f>
        <v>0</v>
      </c>
    </row>
    <row r="73" spans="1:9" ht="15" x14ac:dyDescent="0.2">
      <c r="A73" s="9" t="s">
        <v>3</v>
      </c>
      <c r="B73" s="287" t="s">
        <v>53</v>
      </c>
      <c r="C73" s="287"/>
      <c r="D73" s="287"/>
      <c r="E73" s="287"/>
      <c r="F73" s="287"/>
      <c r="G73" s="287"/>
      <c r="H73" s="6">
        <v>0.08</v>
      </c>
      <c r="I73" s="33">
        <f>I72*H73</f>
        <v>0</v>
      </c>
    </row>
    <row r="74" spans="1:9" ht="12.75" customHeight="1" x14ac:dyDescent="0.2">
      <c r="A74" s="15" t="s">
        <v>5</v>
      </c>
      <c r="B74" s="238" t="s">
        <v>54</v>
      </c>
      <c r="C74" s="238"/>
      <c r="D74" s="238"/>
      <c r="E74" s="238"/>
      <c r="F74" s="238"/>
      <c r="G74" s="238"/>
      <c r="H74" s="29"/>
      <c r="I74" s="41">
        <f>I49*50%</f>
        <v>0</v>
      </c>
    </row>
    <row r="75" spans="1:9" ht="17.25" customHeight="1" x14ac:dyDescent="0.2">
      <c r="A75" s="15" t="s">
        <v>7</v>
      </c>
      <c r="B75" s="238" t="s">
        <v>96</v>
      </c>
      <c r="C75" s="238"/>
      <c r="D75" s="238"/>
      <c r="E75" s="238"/>
      <c r="F75" s="238"/>
      <c r="G75" s="238"/>
      <c r="H75" s="29"/>
      <c r="I75" s="41">
        <f>(I30+I68)/12*8.14%</f>
        <v>0</v>
      </c>
    </row>
    <row r="76" spans="1:9" ht="15" x14ac:dyDescent="0.2">
      <c r="A76" s="9" t="s">
        <v>21</v>
      </c>
      <c r="B76" s="287" t="s">
        <v>55</v>
      </c>
      <c r="C76" s="287"/>
      <c r="D76" s="287"/>
      <c r="E76" s="287"/>
      <c r="F76" s="287"/>
      <c r="G76" s="287"/>
      <c r="H76" s="6"/>
      <c r="I76" s="33">
        <f>I75*8.14%</f>
        <v>0</v>
      </c>
    </row>
    <row r="77" spans="1:9" ht="12.75" customHeight="1" x14ac:dyDescent="0.2">
      <c r="A77" s="15" t="s">
        <v>23</v>
      </c>
      <c r="B77" s="238" t="s">
        <v>56</v>
      </c>
      <c r="C77" s="238"/>
      <c r="D77" s="238"/>
      <c r="E77" s="238"/>
      <c r="F77" s="238"/>
      <c r="G77" s="238"/>
      <c r="H77" s="29"/>
      <c r="I77" s="41">
        <f>(I49*50%)</f>
        <v>0</v>
      </c>
    </row>
    <row r="78" spans="1:9" ht="14.25" x14ac:dyDescent="0.2">
      <c r="A78" s="278" t="s">
        <v>27</v>
      </c>
      <c r="B78" s="279"/>
      <c r="C78" s="279"/>
      <c r="D78" s="279"/>
      <c r="E78" s="279"/>
      <c r="F78" s="279"/>
      <c r="G78" s="279"/>
      <c r="H78" s="280"/>
      <c r="I78" s="35">
        <f>SUM(I72:I77)</f>
        <v>0</v>
      </c>
    </row>
    <row r="79" spans="1:9" ht="14.25" x14ac:dyDescent="0.2">
      <c r="A79" s="291" t="s">
        <v>126</v>
      </c>
      <c r="B79" s="291"/>
      <c r="C79" s="291"/>
      <c r="D79" s="291"/>
      <c r="E79" s="291"/>
      <c r="F79" s="291"/>
      <c r="G79" s="291"/>
      <c r="H79" s="153" t="s">
        <v>122</v>
      </c>
      <c r="I79" s="62">
        <f>I30</f>
        <v>0</v>
      </c>
    </row>
    <row r="80" spans="1:9" ht="14.25" x14ac:dyDescent="0.2">
      <c r="A80" s="291"/>
      <c r="B80" s="291"/>
      <c r="C80" s="291"/>
      <c r="D80" s="291"/>
      <c r="E80" s="291"/>
      <c r="F80" s="291"/>
      <c r="G80" s="291"/>
      <c r="H80" s="153" t="s">
        <v>127</v>
      </c>
      <c r="I80" s="62">
        <f>I68</f>
        <v>0</v>
      </c>
    </row>
    <row r="81" spans="1:9" ht="14.25" x14ac:dyDescent="0.2">
      <c r="A81" s="291"/>
      <c r="B81" s="291"/>
      <c r="C81" s="291"/>
      <c r="D81" s="291"/>
      <c r="E81" s="291"/>
      <c r="F81" s="291"/>
      <c r="G81" s="291"/>
      <c r="H81" s="153" t="s">
        <v>128</v>
      </c>
      <c r="I81" s="62">
        <f>I78</f>
        <v>0</v>
      </c>
    </row>
    <row r="82" spans="1:9" ht="14.25" x14ac:dyDescent="0.2">
      <c r="A82" s="291"/>
      <c r="B82" s="291"/>
      <c r="C82" s="291"/>
      <c r="D82" s="291"/>
      <c r="E82" s="291"/>
      <c r="F82" s="291"/>
      <c r="G82" s="291"/>
      <c r="H82" s="63" t="s">
        <v>27</v>
      </c>
      <c r="I82" s="64">
        <f>SUM(I79:I81)</f>
        <v>0</v>
      </c>
    </row>
    <row r="83" spans="1:9" ht="26.25" customHeight="1" x14ac:dyDescent="0.2">
      <c r="A83" s="226" t="s">
        <v>57</v>
      </c>
      <c r="B83" s="227"/>
      <c r="C83" s="227"/>
      <c r="D83" s="227"/>
      <c r="E83" s="227"/>
      <c r="F83" s="227"/>
      <c r="G83" s="227"/>
      <c r="H83" s="227"/>
      <c r="I83" s="228"/>
    </row>
    <row r="84" spans="1:9" ht="14.25" x14ac:dyDescent="0.2">
      <c r="A84" s="105" t="s">
        <v>58</v>
      </c>
      <c r="B84" s="292" t="s">
        <v>59</v>
      </c>
      <c r="C84" s="292"/>
      <c r="D84" s="292"/>
      <c r="E84" s="292"/>
      <c r="F84" s="292"/>
      <c r="G84" s="292"/>
      <c r="H84" s="94" t="s">
        <v>103</v>
      </c>
      <c r="I84" s="106" t="s">
        <v>19</v>
      </c>
    </row>
    <row r="85" spans="1:9" ht="24.75" customHeight="1" x14ac:dyDescent="0.2">
      <c r="A85" s="9" t="s">
        <v>1</v>
      </c>
      <c r="B85" s="238" t="s">
        <v>118</v>
      </c>
      <c r="C85" s="238"/>
      <c r="D85" s="238"/>
      <c r="E85" s="238"/>
      <c r="F85" s="238"/>
      <c r="G85" s="238"/>
      <c r="H85" s="29">
        <v>1.01E-2</v>
      </c>
      <c r="I85" s="33">
        <f>H85*I82</f>
        <v>0</v>
      </c>
    </row>
    <row r="86" spans="1:9" ht="15" x14ac:dyDescent="0.2">
      <c r="A86" s="9" t="s">
        <v>3</v>
      </c>
      <c r="B86" s="287" t="s">
        <v>59</v>
      </c>
      <c r="C86" s="287"/>
      <c r="D86" s="287"/>
      <c r="E86" s="287"/>
      <c r="F86" s="287"/>
      <c r="G86" s="287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87" t="s">
        <v>97</v>
      </c>
      <c r="C87" s="287"/>
      <c r="D87" s="287"/>
      <c r="E87" s="287"/>
      <c r="F87" s="287"/>
      <c r="G87" s="287"/>
      <c r="H87" s="65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7" t="s">
        <v>98</v>
      </c>
      <c r="C88" s="287"/>
      <c r="D88" s="287"/>
      <c r="E88" s="287"/>
      <c r="F88" s="287"/>
      <c r="G88" s="287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7" t="s">
        <v>99</v>
      </c>
      <c r="C89" s="287"/>
      <c r="D89" s="287"/>
      <c r="E89" s="287"/>
      <c r="F89" s="287"/>
      <c r="G89" s="287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7" t="s">
        <v>26</v>
      </c>
      <c r="C90" s="287"/>
      <c r="D90" s="287"/>
      <c r="E90" s="287"/>
      <c r="F90" s="287"/>
      <c r="G90" s="287"/>
      <c r="H90" s="6"/>
      <c r="I90" s="33"/>
    </row>
    <row r="91" spans="1:9" ht="14.25" x14ac:dyDescent="0.2">
      <c r="A91" s="278" t="s">
        <v>31</v>
      </c>
      <c r="B91" s="279"/>
      <c r="C91" s="279"/>
      <c r="D91" s="279"/>
      <c r="E91" s="279"/>
      <c r="F91" s="279"/>
      <c r="G91" s="279"/>
      <c r="H91" s="280"/>
      <c r="I91" s="35">
        <f>SUM(I85:I89)</f>
        <v>0</v>
      </c>
    </row>
    <row r="92" spans="1:9" ht="14.25" x14ac:dyDescent="0.2">
      <c r="A92" s="105" t="s">
        <v>60</v>
      </c>
      <c r="B92" s="288" t="s">
        <v>61</v>
      </c>
      <c r="C92" s="289"/>
      <c r="D92" s="289"/>
      <c r="E92" s="289"/>
      <c r="F92" s="289"/>
      <c r="G92" s="289"/>
      <c r="H92" s="290"/>
      <c r="I92" s="106" t="s">
        <v>19</v>
      </c>
    </row>
    <row r="93" spans="1:9" ht="12.75" customHeight="1" x14ac:dyDescent="0.2">
      <c r="A93" s="9" t="s">
        <v>1</v>
      </c>
      <c r="B93" s="211" t="s">
        <v>62</v>
      </c>
      <c r="C93" s="211"/>
      <c r="D93" s="211"/>
      <c r="E93" s="211"/>
      <c r="F93" s="211"/>
      <c r="G93" s="211"/>
      <c r="H93" s="42"/>
      <c r="I93" s="43">
        <f>(I82/220*15)</f>
        <v>0</v>
      </c>
    </row>
    <row r="94" spans="1:9" ht="15" x14ac:dyDescent="0.2">
      <c r="A94" s="9" t="s">
        <v>3</v>
      </c>
      <c r="B94" s="293" t="s">
        <v>63</v>
      </c>
      <c r="C94" s="293"/>
      <c r="D94" s="293"/>
      <c r="E94" s="293"/>
      <c r="F94" s="293"/>
      <c r="G94" s="293"/>
      <c r="H94" s="44">
        <f>H50</f>
        <v>0.34</v>
      </c>
      <c r="I94" s="43">
        <f>I93*H94</f>
        <v>0</v>
      </c>
    </row>
    <row r="95" spans="1:9" ht="14.25" x14ac:dyDescent="0.2">
      <c r="A95" s="278" t="s">
        <v>31</v>
      </c>
      <c r="B95" s="279"/>
      <c r="C95" s="279"/>
      <c r="D95" s="279"/>
      <c r="E95" s="279"/>
      <c r="F95" s="279"/>
      <c r="G95" s="279"/>
      <c r="H95" s="280"/>
      <c r="I95" s="30">
        <f>SUM(I93:I94)</f>
        <v>0</v>
      </c>
    </row>
    <row r="96" spans="1:9" ht="21.75" customHeight="1" x14ac:dyDescent="0.2">
      <c r="A96" s="264" t="s">
        <v>64</v>
      </c>
      <c r="B96" s="265"/>
      <c r="C96" s="265"/>
      <c r="D96" s="265"/>
      <c r="E96" s="265"/>
      <c r="F96" s="265"/>
      <c r="G96" s="265"/>
      <c r="H96" s="265"/>
      <c r="I96" s="266"/>
    </row>
    <row r="97" spans="1:9" ht="12.75" customHeight="1" x14ac:dyDescent="0.2">
      <c r="A97" s="154">
        <v>4</v>
      </c>
      <c r="B97" s="229" t="s">
        <v>65</v>
      </c>
      <c r="C97" s="230"/>
      <c r="D97" s="230"/>
      <c r="E97" s="230"/>
      <c r="F97" s="230"/>
      <c r="G97" s="230"/>
      <c r="H97" s="231"/>
      <c r="I97" s="98" t="s">
        <v>19</v>
      </c>
    </row>
    <row r="98" spans="1:9" ht="12.75" customHeight="1" x14ac:dyDescent="0.2">
      <c r="A98" s="9" t="s">
        <v>58</v>
      </c>
      <c r="B98" s="211" t="s">
        <v>59</v>
      </c>
      <c r="C98" s="211"/>
      <c r="D98" s="211"/>
      <c r="E98" s="211"/>
      <c r="F98" s="211"/>
      <c r="G98" s="211"/>
      <c r="H98" s="16"/>
      <c r="I98" s="33">
        <f>I91</f>
        <v>0</v>
      </c>
    </row>
    <row r="99" spans="1:9" ht="12.75" customHeight="1" x14ac:dyDescent="0.2">
      <c r="A99" s="9" t="s">
        <v>60</v>
      </c>
      <c r="B99" s="211" t="s">
        <v>61</v>
      </c>
      <c r="C99" s="211"/>
      <c r="D99" s="211"/>
      <c r="E99" s="211"/>
      <c r="F99" s="211"/>
      <c r="G99" s="211"/>
      <c r="H99" s="16"/>
      <c r="I99" s="33">
        <f>I95</f>
        <v>0</v>
      </c>
    </row>
    <row r="100" spans="1:9" ht="14.25" x14ac:dyDescent="0.2">
      <c r="A100" s="278" t="s">
        <v>27</v>
      </c>
      <c r="B100" s="279"/>
      <c r="C100" s="279"/>
      <c r="D100" s="279"/>
      <c r="E100" s="279"/>
      <c r="F100" s="279"/>
      <c r="G100" s="279"/>
      <c r="H100" s="280"/>
      <c r="I100" s="35">
        <f>SUM(I98:I99)</f>
        <v>0</v>
      </c>
    </row>
    <row r="101" spans="1:9" ht="14.25" x14ac:dyDescent="0.2">
      <c r="A101" s="223"/>
      <c r="B101" s="224"/>
      <c r="C101" s="224"/>
      <c r="D101" s="224"/>
      <c r="E101" s="224"/>
      <c r="F101" s="224"/>
      <c r="G101" s="224"/>
      <c r="H101" s="224"/>
      <c r="I101" s="225"/>
    </row>
    <row r="102" spans="1:9" ht="18.75" customHeight="1" x14ac:dyDescent="0.2">
      <c r="A102" s="226" t="s">
        <v>66</v>
      </c>
      <c r="B102" s="227"/>
      <c r="C102" s="227"/>
      <c r="D102" s="227"/>
      <c r="E102" s="227"/>
      <c r="F102" s="227"/>
      <c r="G102" s="227"/>
      <c r="H102" s="227"/>
      <c r="I102" s="228"/>
    </row>
    <row r="103" spans="1:9" ht="12.75" customHeight="1" x14ac:dyDescent="0.2">
      <c r="A103" s="154">
        <v>5</v>
      </c>
      <c r="B103" s="229" t="s">
        <v>67</v>
      </c>
      <c r="C103" s="230"/>
      <c r="D103" s="230"/>
      <c r="E103" s="230"/>
      <c r="F103" s="230"/>
      <c r="G103" s="230"/>
      <c r="H103" s="231"/>
      <c r="I103" s="98" t="s">
        <v>19</v>
      </c>
    </row>
    <row r="104" spans="1:9" ht="15" customHeight="1" x14ac:dyDescent="0.2">
      <c r="A104" s="9" t="s">
        <v>1</v>
      </c>
      <c r="B104" s="202" t="s">
        <v>68</v>
      </c>
      <c r="C104" s="203"/>
      <c r="D104" s="203"/>
      <c r="E104" s="203"/>
      <c r="F104" s="203"/>
      <c r="G104" s="203"/>
      <c r="H104" s="204"/>
      <c r="I104" s="33">
        <f>UNIF</f>
        <v>0</v>
      </c>
    </row>
    <row r="105" spans="1:9" ht="12.75" customHeight="1" x14ac:dyDescent="0.2">
      <c r="A105" s="9" t="s">
        <v>3</v>
      </c>
      <c r="B105" s="202" t="s">
        <v>69</v>
      </c>
      <c r="C105" s="203"/>
      <c r="D105" s="203"/>
      <c r="E105" s="203"/>
      <c r="F105" s="203"/>
      <c r="G105" s="203"/>
      <c r="H105" s="204"/>
      <c r="I105" s="112">
        <v>0</v>
      </c>
    </row>
    <row r="106" spans="1:9" ht="15" x14ac:dyDescent="0.2">
      <c r="A106" s="9" t="s">
        <v>5</v>
      </c>
      <c r="B106" s="275" t="s">
        <v>70</v>
      </c>
      <c r="C106" s="276"/>
      <c r="D106" s="276"/>
      <c r="E106" s="276"/>
      <c r="F106" s="276"/>
      <c r="G106" s="276"/>
      <c r="H106" s="277"/>
      <c r="I106" s="155">
        <f>EQUIP</f>
        <v>0</v>
      </c>
    </row>
    <row r="107" spans="1:9" ht="12.75" customHeight="1" x14ac:dyDescent="0.2">
      <c r="A107" s="9" t="s">
        <v>7</v>
      </c>
      <c r="B107" s="202" t="s">
        <v>213</v>
      </c>
      <c r="C107" s="203"/>
      <c r="D107" s="203"/>
      <c r="E107" s="203"/>
      <c r="F107" s="203"/>
      <c r="G107" s="203"/>
      <c r="H107" s="204"/>
      <c r="I107" s="38">
        <f>ARMAM.</f>
        <v>0</v>
      </c>
    </row>
    <row r="108" spans="1:9" ht="14.25" x14ac:dyDescent="0.2">
      <c r="A108" s="278" t="s">
        <v>27</v>
      </c>
      <c r="B108" s="279"/>
      <c r="C108" s="279"/>
      <c r="D108" s="279"/>
      <c r="E108" s="279"/>
      <c r="F108" s="279"/>
      <c r="G108" s="279"/>
      <c r="H108" s="280"/>
      <c r="I108" s="45">
        <f>ROUND(SUM(I104:I107),2)</f>
        <v>0</v>
      </c>
    </row>
    <row r="109" spans="1:9" ht="14.25" customHeight="1" x14ac:dyDescent="0.2">
      <c r="A109" s="294" t="s">
        <v>129</v>
      </c>
      <c r="B109" s="295"/>
      <c r="C109" s="295"/>
      <c r="D109" s="295"/>
      <c r="E109" s="295"/>
      <c r="F109" s="295"/>
      <c r="G109" s="296"/>
      <c r="H109" s="153" t="s">
        <v>122</v>
      </c>
      <c r="I109" s="66">
        <f>I30</f>
        <v>0</v>
      </c>
    </row>
    <row r="110" spans="1:9" ht="14.25" x14ac:dyDescent="0.2">
      <c r="A110" s="297"/>
      <c r="B110" s="298"/>
      <c r="C110" s="298"/>
      <c r="D110" s="298"/>
      <c r="E110" s="298"/>
      <c r="F110" s="298"/>
      <c r="G110" s="299"/>
      <c r="H110" s="153" t="s">
        <v>127</v>
      </c>
      <c r="I110" s="66">
        <f>I68</f>
        <v>0</v>
      </c>
    </row>
    <row r="111" spans="1:9" ht="14.25" x14ac:dyDescent="0.2">
      <c r="A111" s="297"/>
      <c r="B111" s="298"/>
      <c r="C111" s="298"/>
      <c r="D111" s="298"/>
      <c r="E111" s="298"/>
      <c r="F111" s="298"/>
      <c r="G111" s="299"/>
      <c r="H111" s="153" t="s">
        <v>128</v>
      </c>
      <c r="I111" s="66">
        <f>I78</f>
        <v>0</v>
      </c>
    </row>
    <row r="112" spans="1:9" ht="14.25" x14ac:dyDescent="0.2">
      <c r="A112" s="297"/>
      <c r="B112" s="298"/>
      <c r="C112" s="298"/>
      <c r="D112" s="298"/>
      <c r="E112" s="298"/>
      <c r="F112" s="298"/>
      <c r="G112" s="299"/>
      <c r="H112" s="153" t="s">
        <v>130</v>
      </c>
      <c r="I112" s="66">
        <f>I100</f>
        <v>0</v>
      </c>
    </row>
    <row r="113" spans="1:9" ht="14.25" x14ac:dyDescent="0.2">
      <c r="A113" s="297"/>
      <c r="B113" s="298"/>
      <c r="C113" s="298"/>
      <c r="D113" s="298"/>
      <c r="E113" s="298"/>
      <c r="F113" s="298"/>
      <c r="G113" s="299"/>
      <c r="H113" s="153" t="s">
        <v>131</v>
      </c>
      <c r="I113" s="64">
        <f>I108</f>
        <v>0</v>
      </c>
    </row>
    <row r="114" spans="1:9" ht="14.25" x14ac:dyDescent="0.2">
      <c r="A114" s="300"/>
      <c r="B114" s="301"/>
      <c r="C114" s="301"/>
      <c r="D114" s="301"/>
      <c r="E114" s="301"/>
      <c r="F114" s="301"/>
      <c r="G114" s="302"/>
      <c r="H114" s="153" t="s">
        <v>27</v>
      </c>
      <c r="I114" s="67">
        <f>SUM(I109:I113)</f>
        <v>0</v>
      </c>
    </row>
    <row r="115" spans="1:9" ht="24" customHeight="1" x14ac:dyDescent="0.2">
      <c r="A115" s="303" t="s">
        <v>71</v>
      </c>
      <c r="B115" s="303"/>
      <c r="C115" s="303"/>
      <c r="D115" s="303"/>
      <c r="E115" s="303"/>
      <c r="F115" s="303"/>
      <c r="G115" s="303"/>
      <c r="H115" s="303"/>
      <c r="I115" s="303"/>
    </row>
    <row r="116" spans="1:9" ht="28.5" x14ac:dyDescent="0.2">
      <c r="A116" s="154">
        <v>6</v>
      </c>
      <c r="B116" s="288" t="s">
        <v>72</v>
      </c>
      <c r="C116" s="289"/>
      <c r="D116" s="289"/>
      <c r="E116" s="289"/>
      <c r="F116" s="289"/>
      <c r="G116" s="290"/>
      <c r="H116" s="97" t="s">
        <v>18</v>
      </c>
      <c r="I116" s="98" t="s">
        <v>19</v>
      </c>
    </row>
    <row r="117" spans="1:9" ht="15" x14ac:dyDescent="0.2">
      <c r="A117" s="9" t="s">
        <v>1</v>
      </c>
      <c r="B117" s="275" t="s">
        <v>73</v>
      </c>
      <c r="C117" s="276"/>
      <c r="D117" s="276"/>
      <c r="E117" s="276"/>
      <c r="F117" s="276"/>
      <c r="G117" s="277"/>
      <c r="H117" s="93">
        <v>0</v>
      </c>
      <c r="I117" s="33">
        <f>SUM(H117*I134)</f>
        <v>0</v>
      </c>
    </row>
    <row r="118" spans="1:9" ht="15" x14ac:dyDescent="0.2">
      <c r="A118" s="9" t="s">
        <v>3</v>
      </c>
      <c r="B118" s="275" t="s">
        <v>74</v>
      </c>
      <c r="C118" s="276"/>
      <c r="D118" s="276"/>
      <c r="E118" s="276"/>
      <c r="F118" s="276"/>
      <c r="G118" s="277"/>
      <c r="H118" s="93">
        <v>0</v>
      </c>
      <c r="I118" s="33">
        <f>H118*(I134+I117)</f>
        <v>0</v>
      </c>
    </row>
    <row r="119" spans="1:9" ht="15" x14ac:dyDescent="0.2">
      <c r="A119" s="9" t="s">
        <v>5</v>
      </c>
      <c r="B119" s="275" t="s">
        <v>75</v>
      </c>
      <c r="C119" s="276"/>
      <c r="D119" s="276"/>
      <c r="E119" s="276"/>
      <c r="F119" s="276"/>
      <c r="G119" s="277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5" t="s">
        <v>119</v>
      </c>
      <c r="C120" s="276"/>
      <c r="D120" s="276"/>
      <c r="E120" s="276"/>
      <c r="F120" s="276"/>
      <c r="G120" s="277"/>
      <c r="H120" s="6" t="s">
        <v>46</v>
      </c>
      <c r="I120" s="33" t="s">
        <v>46</v>
      </c>
    </row>
    <row r="121" spans="1:9" ht="12.75" customHeight="1" x14ac:dyDescent="0.2">
      <c r="A121" s="17"/>
      <c r="B121" s="202" t="s">
        <v>100</v>
      </c>
      <c r="C121" s="203"/>
      <c r="D121" s="203"/>
      <c r="E121" s="203"/>
      <c r="F121" s="203"/>
      <c r="G121" s="204"/>
      <c r="H121" s="92">
        <v>0</v>
      </c>
      <c r="I121" s="33">
        <f>SUM(H121*I136)</f>
        <v>0</v>
      </c>
    </row>
    <row r="122" spans="1:9" ht="12.75" customHeight="1" x14ac:dyDescent="0.2">
      <c r="A122" s="17"/>
      <c r="B122" s="202" t="s">
        <v>101</v>
      </c>
      <c r="C122" s="203"/>
      <c r="D122" s="203"/>
      <c r="E122" s="203"/>
      <c r="F122" s="203"/>
      <c r="G122" s="204"/>
      <c r="H122" s="92">
        <v>0</v>
      </c>
      <c r="I122" s="33">
        <f>SUM(H122*I136)</f>
        <v>0</v>
      </c>
    </row>
    <row r="123" spans="1:9" ht="12.75" customHeight="1" x14ac:dyDescent="0.2">
      <c r="A123" s="17"/>
      <c r="B123" s="202" t="s">
        <v>102</v>
      </c>
      <c r="C123" s="203"/>
      <c r="D123" s="203"/>
      <c r="E123" s="203"/>
      <c r="F123" s="203"/>
      <c r="G123" s="204"/>
      <c r="H123" s="92">
        <v>0</v>
      </c>
      <c r="I123" s="33">
        <f>SUM(H123*I136)</f>
        <v>0</v>
      </c>
    </row>
    <row r="124" spans="1:9" ht="14.25" x14ac:dyDescent="0.2">
      <c r="A124" s="278" t="s">
        <v>27</v>
      </c>
      <c r="B124" s="279"/>
      <c r="C124" s="279"/>
      <c r="D124" s="279"/>
      <c r="E124" s="279"/>
      <c r="F124" s="279"/>
      <c r="G124" s="279"/>
      <c r="H124" s="152"/>
      <c r="I124" s="35">
        <f>SUM(I117+I118+I121+I122+I123)</f>
        <v>0</v>
      </c>
    </row>
    <row r="125" spans="1:9" ht="14.25" x14ac:dyDescent="0.2">
      <c r="A125" s="304"/>
      <c r="B125" s="305"/>
      <c r="C125" s="305"/>
      <c r="D125" s="305"/>
      <c r="E125" s="305"/>
      <c r="F125" s="305"/>
      <c r="G125" s="305"/>
      <c r="H125" s="305"/>
      <c r="I125" s="306"/>
    </row>
    <row r="126" spans="1:9" ht="15" x14ac:dyDescent="0.2">
      <c r="A126" s="307"/>
      <c r="B126" s="308"/>
      <c r="C126" s="308"/>
      <c r="D126" s="308"/>
      <c r="E126" s="308"/>
      <c r="F126" s="308"/>
      <c r="G126" s="308"/>
      <c r="H126" s="308"/>
      <c r="I126" s="308"/>
    </row>
    <row r="127" spans="1:9" ht="19.5" customHeight="1" x14ac:dyDescent="0.2">
      <c r="A127" s="309" t="s">
        <v>105</v>
      </c>
      <c r="B127" s="310"/>
      <c r="C127" s="310"/>
      <c r="D127" s="310"/>
      <c r="E127" s="310"/>
      <c r="F127" s="310"/>
      <c r="G127" s="310"/>
      <c r="H127" s="310"/>
      <c r="I127" s="311"/>
    </row>
    <row r="128" spans="1:9" ht="12.75" customHeight="1" x14ac:dyDescent="0.2">
      <c r="A128" s="229" t="s">
        <v>76</v>
      </c>
      <c r="B128" s="230"/>
      <c r="C128" s="230"/>
      <c r="D128" s="230"/>
      <c r="E128" s="230"/>
      <c r="F128" s="230"/>
      <c r="G128" s="230"/>
      <c r="H128" s="231"/>
      <c r="I128" s="100" t="s">
        <v>19</v>
      </c>
    </row>
    <row r="129" spans="1:9" ht="12.75" customHeight="1" x14ac:dyDescent="0.2">
      <c r="A129" s="18" t="s">
        <v>1</v>
      </c>
      <c r="B129" s="202" t="s">
        <v>77</v>
      </c>
      <c r="C129" s="203"/>
      <c r="D129" s="203"/>
      <c r="E129" s="203"/>
      <c r="F129" s="203"/>
      <c r="G129" s="203"/>
      <c r="H129" s="204"/>
      <c r="I129" s="38">
        <f>I30</f>
        <v>0</v>
      </c>
    </row>
    <row r="130" spans="1:9" ht="12.75" customHeight="1" x14ac:dyDescent="0.2">
      <c r="A130" s="18" t="s">
        <v>3</v>
      </c>
      <c r="B130" s="202" t="s">
        <v>51</v>
      </c>
      <c r="C130" s="203"/>
      <c r="D130" s="203"/>
      <c r="E130" s="203"/>
      <c r="F130" s="203"/>
      <c r="G130" s="203"/>
      <c r="H130" s="204"/>
      <c r="I130" s="38">
        <f>I68</f>
        <v>0</v>
      </c>
    </row>
    <row r="131" spans="1:9" ht="12.75" customHeight="1" x14ac:dyDescent="0.2">
      <c r="A131" s="18" t="s">
        <v>5</v>
      </c>
      <c r="B131" s="202" t="s">
        <v>78</v>
      </c>
      <c r="C131" s="203"/>
      <c r="D131" s="203"/>
      <c r="E131" s="203"/>
      <c r="F131" s="203"/>
      <c r="G131" s="203"/>
      <c r="H131" s="204"/>
      <c r="I131" s="38">
        <f>I78</f>
        <v>0</v>
      </c>
    </row>
    <row r="132" spans="1:9" ht="12.75" customHeight="1" x14ac:dyDescent="0.2">
      <c r="A132" s="18" t="s">
        <v>7</v>
      </c>
      <c r="B132" s="202" t="s">
        <v>65</v>
      </c>
      <c r="C132" s="203"/>
      <c r="D132" s="203"/>
      <c r="E132" s="203"/>
      <c r="F132" s="203"/>
      <c r="G132" s="203"/>
      <c r="H132" s="204"/>
      <c r="I132" s="38">
        <f>I100</f>
        <v>0</v>
      </c>
    </row>
    <row r="133" spans="1:9" ht="12.75" customHeight="1" x14ac:dyDescent="0.2">
      <c r="A133" s="18" t="s">
        <v>21</v>
      </c>
      <c r="B133" s="202" t="s">
        <v>79</v>
      </c>
      <c r="C133" s="203"/>
      <c r="D133" s="203"/>
      <c r="E133" s="203"/>
      <c r="F133" s="203"/>
      <c r="G133" s="203"/>
      <c r="H133" s="204"/>
      <c r="I133" s="38">
        <f>I108</f>
        <v>0</v>
      </c>
    </row>
    <row r="134" spans="1:9" ht="12.75" customHeight="1" x14ac:dyDescent="0.25">
      <c r="A134" s="328" t="s">
        <v>80</v>
      </c>
      <c r="B134" s="329"/>
      <c r="C134" s="329"/>
      <c r="D134" s="329"/>
      <c r="E134" s="329"/>
      <c r="F134" s="329"/>
      <c r="G134" s="329"/>
      <c r="H134" s="330"/>
      <c r="I134" s="51">
        <f>SUM(I129:I133)</f>
        <v>0</v>
      </c>
    </row>
    <row r="135" spans="1:9" ht="12.75" customHeight="1" x14ac:dyDescent="0.2">
      <c r="A135" s="18" t="s">
        <v>23</v>
      </c>
      <c r="B135" s="202" t="s">
        <v>81</v>
      </c>
      <c r="C135" s="203"/>
      <c r="D135" s="203"/>
      <c r="E135" s="203"/>
      <c r="F135" s="203"/>
      <c r="G135" s="203"/>
      <c r="H135" s="204"/>
      <c r="I135" s="52">
        <f>I124</f>
        <v>0</v>
      </c>
    </row>
    <row r="136" spans="1:9" ht="12.75" customHeight="1" x14ac:dyDescent="0.2">
      <c r="A136" s="331" t="s">
        <v>82</v>
      </c>
      <c r="B136" s="332"/>
      <c r="C136" s="332"/>
      <c r="D136" s="332"/>
      <c r="E136" s="332"/>
      <c r="F136" s="332"/>
      <c r="G136" s="332"/>
      <c r="H136" s="333"/>
      <c r="I136" s="53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334" t="s">
        <v>106</v>
      </c>
      <c r="B139" s="334"/>
      <c r="C139" s="334"/>
      <c r="D139" s="334"/>
      <c r="E139" s="334"/>
      <c r="F139" s="334"/>
      <c r="G139" s="334"/>
      <c r="H139" s="334"/>
      <c r="I139" s="334"/>
    </row>
    <row r="140" spans="1:9" ht="41.25" customHeight="1" thickBot="1" x14ac:dyDescent="0.25">
      <c r="A140" s="49" t="s">
        <v>107</v>
      </c>
      <c r="B140" s="150" t="s">
        <v>83</v>
      </c>
      <c r="C140" s="108" t="s">
        <v>108</v>
      </c>
      <c r="D140" s="335" t="s">
        <v>109</v>
      </c>
      <c r="E140" s="336"/>
      <c r="F140" s="337"/>
      <c r="G140" s="151" t="s">
        <v>84</v>
      </c>
      <c r="H140" s="338" t="s">
        <v>110</v>
      </c>
      <c r="I140" s="339"/>
    </row>
    <row r="141" spans="1:9" ht="86.25" customHeight="1" thickBot="1" x14ac:dyDescent="0.25">
      <c r="A141" s="50" t="s">
        <v>132</v>
      </c>
      <c r="B141" s="59">
        <f>I136</f>
        <v>0</v>
      </c>
      <c r="C141" s="107">
        <v>2</v>
      </c>
      <c r="D141" s="315">
        <f>SUM(B141*C141)</f>
        <v>0</v>
      </c>
      <c r="E141" s="316"/>
      <c r="F141" s="317"/>
      <c r="G141" s="149">
        <v>1</v>
      </c>
      <c r="H141" s="318">
        <f>SUM(D141*G141)</f>
        <v>0</v>
      </c>
      <c r="I141" s="31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20" t="s">
        <v>111</v>
      </c>
      <c r="B143" s="321"/>
      <c r="C143" s="321"/>
      <c r="D143" s="321"/>
      <c r="E143" s="321"/>
      <c r="F143" s="322"/>
      <c r="G143" s="54"/>
      <c r="H143" s="54"/>
      <c r="I143" s="54"/>
    </row>
    <row r="144" spans="1:9" ht="15.75" thickBot="1" x14ac:dyDescent="0.3">
      <c r="A144" s="47"/>
      <c r="B144" s="323" t="s">
        <v>112</v>
      </c>
      <c r="C144" s="324"/>
      <c r="D144" s="324"/>
      <c r="E144" s="325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5" t="s">
        <v>114</v>
      </c>
      <c r="C145" s="56"/>
      <c r="D145" s="326" t="s">
        <v>115</v>
      </c>
      <c r="E145" s="327"/>
      <c r="F145" s="57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2" t="s">
        <v>116</v>
      </c>
      <c r="C146" s="313"/>
      <c r="D146" s="314"/>
      <c r="E146" s="58"/>
      <c r="F146" s="57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2" t="s">
        <v>235</v>
      </c>
      <c r="C147" s="313"/>
      <c r="D147" s="314"/>
      <c r="E147" s="58"/>
      <c r="F147" s="57">
        <f>F146*20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08" max="8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zoomScaleSheetLayoutView="112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09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 x14ac:dyDescent="0.2">
      <c r="A2" s="211" t="s">
        <v>207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">
      <c r="A3" s="211" t="s">
        <v>133</v>
      </c>
      <c r="B3" s="211"/>
      <c r="C3" s="211"/>
      <c r="D3" s="211"/>
      <c r="E3" s="211"/>
      <c r="F3" s="211"/>
      <c r="G3" s="211"/>
      <c r="H3" s="211"/>
      <c r="I3" s="211"/>
    </row>
    <row r="4" spans="1:9" ht="12.75" customHeight="1" x14ac:dyDescent="0.2">
      <c r="A4" s="211" t="s">
        <v>134</v>
      </c>
      <c r="B4" s="212"/>
      <c r="C4" s="212"/>
      <c r="D4" s="212"/>
      <c r="E4" s="212"/>
      <c r="F4" s="212"/>
      <c r="G4" s="212"/>
      <c r="H4" s="212"/>
      <c r="I4" s="212"/>
    </row>
    <row r="5" spans="1:9" ht="12.75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</row>
    <row r="6" spans="1:9" ht="21" customHeight="1" x14ac:dyDescent="0.2">
      <c r="A6" s="214" t="s">
        <v>0</v>
      </c>
      <c r="B6" s="215"/>
      <c r="C6" s="215"/>
      <c r="D6" s="215"/>
      <c r="E6" s="215"/>
      <c r="F6" s="215"/>
      <c r="G6" s="215"/>
      <c r="H6" s="215"/>
      <c r="I6" s="216"/>
    </row>
    <row r="7" spans="1:9" ht="12.75" customHeight="1" x14ac:dyDescent="0.2">
      <c r="A7" s="3" t="s">
        <v>1</v>
      </c>
      <c r="B7" s="197" t="s">
        <v>2</v>
      </c>
      <c r="C7" s="198"/>
      <c r="D7" s="198"/>
      <c r="E7" s="198"/>
      <c r="F7" s="198"/>
      <c r="G7" s="199"/>
      <c r="H7" s="200" t="s">
        <v>208</v>
      </c>
      <c r="I7" s="201"/>
    </row>
    <row r="8" spans="1:9" ht="12.75" customHeight="1" x14ac:dyDescent="0.2">
      <c r="A8" s="4" t="s">
        <v>3</v>
      </c>
      <c r="B8" s="202" t="s">
        <v>4</v>
      </c>
      <c r="C8" s="203"/>
      <c r="D8" s="203"/>
      <c r="E8" s="203"/>
      <c r="F8" s="203"/>
      <c r="G8" s="204"/>
      <c r="H8" s="205" t="s">
        <v>229</v>
      </c>
      <c r="I8" s="206"/>
    </row>
    <row r="9" spans="1:9" ht="12.75" customHeight="1" x14ac:dyDescent="0.2">
      <c r="A9" s="4" t="s">
        <v>5</v>
      </c>
      <c r="B9" s="202" t="s">
        <v>6</v>
      </c>
      <c r="C9" s="203"/>
      <c r="D9" s="203"/>
      <c r="E9" s="203"/>
      <c r="F9" s="203"/>
      <c r="G9" s="204"/>
      <c r="H9" s="207" t="s">
        <v>214</v>
      </c>
      <c r="I9" s="208"/>
    </row>
    <row r="10" spans="1:9" ht="12.75" customHeight="1" x14ac:dyDescent="0.2">
      <c r="A10" s="4" t="s">
        <v>7</v>
      </c>
      <c r="B10" s="202" t="s">
        <v>8</v>
      </c>
      <c r="C10" s="203"/>
      <c r="D10" s="203"/>
      <c r="E10" s="203"/>
      <c r="F10" s="203"/>
      <c r="G10" s="204"/>
      <c r="H10" s="205">
        <v>20</v>
      </c>
      <c r="I10" s="206"/>
    </row>
    <row r="11" spans="1:9" ht="12.75" customHeight="1" x14ac:dyDescent="0.2">
      <c r="A11" s="202" t="s">
        <v>9</v>
      </c>
      <c r="B11" s="203"/>
      <c r="C11" s="203"/>
      <c r="D11" s="203"/>
      <c r="E11" s="203"/>
      <c r="F11" s="203"/>
      <c r="G11" s="203"/>
      <c r="H11" s="203"/>
      <c r="I11" s="204"/>
    </row>
    <row r="12" spans="1:9" ht="14.25" x14ac:dyDescent="0.2">
      <c r="A12" s="223"/>
      <c r="B12" s="224"/>
      <c r="C12" s="224"/>
      <c r="D12" s="224"/>
      <c r="E12" s="224"/>
      <c r="F12" s="224"/>
      <c r="G12" s="224"/>
      <c r="H12" s="224"/>
      <c r="I12" s="225"/>
    </row>
    <row r="13" spans="1:9" ht="21.75" customHeight="1" x14ac:dyDescent="0.2">
      <c r="A13" s="226" t="s">
        <v>94</v>
      </c>
      <c r="B13" s="227"/>
      <c r="C13" s="227"/>
      <c r="D13" s="227"/>
      <c r="E13" s="227"/>
      <c r="F13" s="227"/>
      <c r="G13" s="227"/>
      <c r="H13" s="227"/>
      <c r="I13" s="228"/>
    </row>
    <row r="14" spans="1:9" ht="12.75" customHeight="1" x14ac:dyDescent="0.2">
      <c r="A14" s="229" t="s">
        <v>10</v>
      </c>
      <c r="B14" s="230"/>
      <c r="C14" s="230"/>
      <c r="D14" s="230"/>
      <c r="E14" s="230"/>
      <c r="F14" s="230"/>
      <c r="G14" s="230"/>
      <c r="H14" s="230"/>
      <c r="I14" s="231"/>
    </row>
    <row r="15" spans="1:9" ht="27" customHeight="1" x14ac:dyDescent="0.2">
      <c r="A15" s="4">
        <v>1</v>
      </c>
      <c r="B15" s="202" t="s">
        <v>11</v>
      </c>
      <c r="C15" s="203"/>
      <c r="D15" s="203"/>
      <c r="E15" s="203"/>
      <c r="F15" s="203"/>
      <c r="G15" s="204"/>
      <c r="H15" s="217" t="s">
        <v>230</v>
      </c>
      <c r="I15" s="218"/>
    </row>
    <row r="16" spans="1:9" ht="12.75" customHeight="1" x14ac:dyDescent="0.2">
      <c r="A16" s="4">
        <v>2</v>
      </c>
      <c r="B16" s="202" t="s">
        <v>12</v>
      </c>
      <c r="C16" s="203"/>
      <c r="D16" s="203"/>
      <c r="E16" s="203"/>
      <c r="F16" s="203"/>
      <c r="G16" s="204"/>
      <c r="H16" s="219" t="s">
        <v>209</v>
      </c>
      <c r="I16" s="220"/>
    </row>
    <row r="17" spans="1:9" ht="12.75" customHeight="1" x14ac:dyDescent="0.2">
      <c r="A17" s="4">
        <v>3</v>
      </c>
      <c r="B17" s="202" t="s">
        <v>13</v>
      </c>
      <c r="C17" s="203"/>
      <c r="D17" s="203"/>
      <c r="E17" s="203"/>
      <c r="F17" s="203"/>
      <c r="G17" s="204"/>
      <c r="H17" s="221">
        <v>0</v>
      </c>
      <c r="I17" s="222"/>
    </row>
    <row r="18" spans="1:9" ht="15" customHeight="1" x14ac:dyDescent="0.2">
      <c r="A18" s="4">
        <v>4</v>
      </c>
      <c r="B18" s="202" t="s">
        <v>14</v>
      </c>
      <c r="C18" s="203"/>
      <c r="D18" s="203"/>
      <c r="E18" s="203"/>
      <c r="F18" s="203"/>
      <c r="G18" s="204"/>
      <c r="H18" s="239" t="s">
        <v>215</v>
      </c>
      <c r="I18" s="240"/>
    </row>
    <row r="19" spans="1:9" ht="12.75" customHeight="1" x14ac:dyDescent="0.25">
      <c r="A19" s="5">
        <v>5</v>
      </c>
      <c r="B19" s="202" t="s">
        <v>15</v>
      </c>
      <c r="C19" s="203"/>
      <c r="D19" s="203"/>
      <c r="E19" s="203"/>
      <c r="F19" s="203"/>
      <c r="G19" s="204"/>
      <c r="H19" s="241" t="s">
        <v>211</v>
      </c>
      <c r="I19" s="242"/>
    </row>
    <row r="20" spans="1:9" ht="15" x14ac:dyDescent="0.2">
      <c r="A20" s="243"/>
      <c r="B20" s="244"/>
      <c r="C20" s="244"/>
      <c r="D20" s="244"/>
      <c r="E20" s="244"/>
      <c r="F20" s="244"/>
      <c r="G20" s="244"/>
      <c r="H20" s="244"/>
      <c r="I20" s="245"/>
    </row>
    <row r="21" spans="1:9" ht="23.25" customHeight="1" x14ac:dyDescent="0.2">
      <c r="A21" s="226" t="s">
        <v>16</v>
      </c>
      <c r="B21" s="227"/>
      <c r="C21" s="227"/>
      <c r="D21" s="227"/>
      <c r="E21" s="227"/>
      <c r="F21" s="227"/>
      <c r="G21" s="227"/>
      <c r="H21" s="227"/>
      <c r="I21" s="228"/>
    </row>
    <row r="22" spans="1:9" ht="12.75" customHeight="1" x14ac:dyDescent="0.2">
      <c r="A22" s="94">
        <v>1</v>
      </c>
      <c r="B22" s="229" t="s">
        <v>17</v>
      </c>
      <c r="C22" s="230"/>
      <c r="D22" s="230"/>
      <c r="E22" s="230"/>
      <c r="F22" s="230"/>
      <c r="G22" s="231"/>
      <c r="H22" s="94" t="s">
        <v>18</v>
      </c>
      <c r="I22" s="95" t="s">
        <v>19</v>
      </c>
    </row>
    <row r="23" spans="1:9" ht="12.75" customHeight="1" x14ac:dyDescent="0.2">
      <c r="A23" s="4" t="s">
        <v>1</v>
      </c>
      <c r="B23" s="202" t="s">
        <v>217</v>
      </c>
      <c r="C23" s="203"/>
      <c r="D23" s="203"/>
      <c r="E23" s="203"/>
      <c r="F23" s="203"/>
      <c r="G23" s="203"/>
      <c r="H23" s="204"/>
      <c r="I23" s="33">
        <f>H17</f>
        <v>0</v>
      </c>
    </row>
    <row r="24" spans="1:9" ht="12.75" customHeight="1" x14ac:dyDescent="0.2">
      <c r="A24" s="4" t="s">
        <v>3</v>
      </c>
      <c r="B24" s="232" t="s">
        <v>90</v>
      </c>
      <c r="C24" s="233"/>
      <c r="D24" s="233"/>
      <c r="E24" s="233"/>
      <c r="F24" s="233"/>
      <c r="G24" s="23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35" t="s">
        <v>91</v>
      </c>
      <c r="C25" s="236"/>
      <c r="D25" s="236"/>
      <c r="E25" s="236"/>
      <c r="F25" s="236"/>
      <c r="G25" s="237"/>
      <c r="I25" s="156"/>
    </row>
    <row r="26" spans="1:9" ht="12.75" customHeight="1" x14ac:dyDescent="0.2">
      <c r="A26" s="4" t="s">
        <v>7</v>
      </c>
      <c r="B26" s="238" t="s">
        <v>20</v>
      </c>
      <c r="C26" s="238"/>
      <c r="D26" s="238"/>
      <c r="E26" s="238"/>
      <c r="F26" s="238"/>
      <c r="G26" s="238"/>
      <c r="H26" s="4"/>
      <c r="I26" s="33">
        <f>(I23+I24)*58.33%*20%</f>
        <v>0</v>
      </c>
    </row>
    <row r="27" spans="1:9" ht="12.75" customHeight="1" x14ac:dyDescent="0.2">
      <c r="A27" s="4" t="s">
        <v>21</v>
      </c>
      <c r="B27" s="238" t="s">
        <v>22</v>
      </c>
      <c r="C27" s="238"/>
      <c r="D27" s="238"/>
      <c r="E27" s="238"/>
      <c r="F27" s="238"/>
      <c r="G27" s="238"/>
      <c r="H27" s="7"/>
      <c r="I27" s="33">
        <f>(I23+I24)*8.33%*1.2</f>
        <v>0</v>
      </c>
    </row>
    <row r="28" spans="1:9" ht="12.75" customHeight="1" x14ac:dyDescent="0.2">
      <c r="A28" s="4" t="s">
        <v>23</v>
      </c>
      <c r="B28" s="238" t="s">
        <v>24</v>
      </c>
      <c r="C28" s="238"/>
      <c r="D28" s="238"/>
      <c r="E28" s="238"/>
      <c r="F28" s="238"/>
      <c r="G28" s="238"/>
      <c r="H28" s="7"/>
      <c r="I28" s="33"/>
    </row>
    <row r="29" spans="1:9" ht="12.75" customHeight="1" x14ac:dyDescent="0.25">
      <c r="A29" s="8" t="s">
        <v>25</v>
      </c>
      <c r="B29" s="238" t="s">
        <v>210</v>
      </c>
      <c r="C29" s="238"/>
      <c r="D29" s="238"/>
      <c r="E29" s="238"/>
      <c r="F29" s="238"/>
      <c r="G29" s="238"/>
      <c r="H29" s="7"/>
      <c r="I29" s="33"/>
    </row>
    <row r="30" spans="1:9" ht="12.75" customHeight="1" x14ac:dyDescent="0.2">
      <c r="A30" s="261" t="s">
        <v>27</v>
      </c>
      <c r="B30" s="262"/>
      <c r="C30" s="262"/>
      <c r="D30" s="262"/>
      <c r="E30" s="262"/>
      <c r="F30" s="262"/>
      <c r="G30" s="262"/>
      <c r="H30" s="263"/>
      <c r="I30" s="32">
        <f>SUM(I23:I29)</f>
        <v>0</v>
      </c>
    </row>
    <row r="31" spans="1:9" ht="14.25" x14ac:dyDescent="0.2">
      <c r="A31" s="223"/>
      <c r="B31" s="224"/>
      <c r="C31" s="224"/>
      <c r="D31" s="224"/>
      <c r="E31" s="224"/>
      <c r="F31" s="224"/>
      <c r="G31" s="224"/>
      <c r="H31" s="224"/>
      <c r="I31" s="225"/>
    </row>
    <row r="32" spans="1:9" ht="23.25" customHeight="1" x14ac:dyDescent="0.2">
      <c r="A32" s="264" t="s">
        <v>28</v>
      </c>
      <c r="B32" s="265"/>
      <c r="C32" s="265"/>
      <c r="D32" s="265"/>
      <c r="E32" s="265"/>
      <c r="F32" s="265"/>
      <c r="G32" s="265"/>
      <c r="H32" s="265"/>
      <c r="I32" s="266"/>
    </row>
    <row r="33" spans="1:9" ht="18" customHeight="1" x14ac:dyDescent="0.2">
      <c r="A33" s="154" t="s">
        <v>29</v>
      </c>
      <c r="B33" s="214" t="s">
        <v>30</v>
      </c>
      <c r="C33" s="215"/>
      <c r="D33" s="215"/>
      <c r="E33" s="215"/>
      <c r="F33" s="215"/>
      <c r="G33" s="215"/>
      <c r="H33" s="97" t="s">
        <v>103</v>
      </c>
      <c r="I33" s="98" t="s">
        <v>19</v>
      </c>
    </row>
    <row r="34" spans="1:9" ht="30" customHeight="1" x14ac:dyDescent="0.2">
      <c r="A34" s="9" t="s">
        <v>1</v>
      </c>
      <c r="B34" s="202" t="s">
        <v>92</v>
      </c>
      <c r="C34" s="203"/>
      <c r="D34" s="203"/>
      <c r="E34" s="203"/>
      <c r="F34" s="203"/>
      <c r="G34" s="204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02" t="s">
        <v>93</v>
      </c>
      <c r="C35" s="203"/>
      <c r="D35" s="203"/>
      <c r="E35" s="203"/>
      <c r="F35" s="203"/>
      <c r="G35" s="204"/>
      <c r="H35" s="34">
        <v>0.121</v>
      </c>
      <c r="I35" s="33">
        <f>TRUNC(I30*H35,2)</f>
        <v>0</v>
      </c>
    </row>
    <row r="36" spans="1:9" ht="14.25" x14ac:dyDescent="0.2">
      <c r="A36" s="246" t="s">
        <v>27</v>
      </c>
      <c r="B36" s="247"/>
      <c r="C36" s="247"/>
      <c r="D36" s="247"/>
      <c r="E36" s="247"/>
      <c r="F36" s="247"/>
      <c r="G36" s="248"/>
      <c r="H36" s="31">
        <f>SUM(H34:H35)</f>
        <v>0.20430000000000001</v>
      </c>
      <c r="I36" s="35">
        <f>SUM(I34:I35)</f>
        <v>0</v>
      </c>
    </row>
    <row r="37" spans="1:9" ht="14.25" x14ac:dyDescent="0.2">
      <c r="A37" s="249" t="s">
        <v>121</v>
      </c>
      <c r="B37" s="250"/>
      <c r="C37" s="250"/>
      <c r="D37" s="250"/>
      <c r="E37" s="250"/>
      <c r="F37" s="250"/>
      <c r="G37" s="251"/>
      <c r="H37" s="60" t="s">
        <v>122</v>
      </c>
      <c r="I37" s="61">
        <f>I30</f>
        <v>0</v>
      </c>
    </row>
    <row r="38" spans="1:9" ht="14.25" x14ac:dyDescent="0.2">
      <c r="A38" s="252"/>
      <c r="B38" s="253"/>
      <c r="C38" s="253"/>
      <c r="D38" s="253"/>
      <c r="E38" s="253"/>
      <c r="F38" s="253"/>
      <c r="G38" s="254"/>
      <c r="H38" s="60" t="s">
        <v>123</v>
      </c>
      <c r="I38" s="61">
        <f>I36</f>
        <v>0</v>
      </c>
    </row>
    <row r="39" spans="1:9" ht="14.25" x14ac:dyDescent="0.2">
      <c r="A39" s="255"/>
      <c r="B39" s="256"/>
      <c r="C39" s="256"/>
      <c r="D39" s="256"/>
      <c r="E39" s="256"/>
      <c r="F39" s="256"/>
      <c r="G39" s="257"/>
      <c r="H39" s="60" t="s">
        <v>27</v>
      </c>
      <c r="I39" s="61">
        <f>SUM(I37:I38)</f>
        <v>0</v>
      </c>
    </row>
    <row r="40" spans="1:9" ht="33" customHeight="1" x14ac:dyDescent="0.2">
      <c r="A40" s="258" t="s">
        <v>124</v>
      </c>
      <c r="B40" s="259"/>
      <c r="C40" s="259"/>
      <c r="D40" s="259"/>
      <c r="E40" s="259"/>
      <c r="F40" s="259"/>
      <c r="G40" s="259"/>
      <c r="H40" s="259"/>
      <c r="I40" s="260"/>
    </row>
    <row r="41" spans="1:9" ht="19.5" customHeight="1" x14ac:dyDescent="0.2">
      <c r="A41" s="99" t="s">
        <v>32</v>
      </c>
      <c r="B41" s="229" t="s">
        <v>33</v>
      </c>
      <c r="C41" s="230"/>
      <c r="D41" s="230"/>
      <c r="E41" s="230"/>
      <c r="F41" s="230"/>
      <c r="G41" s="231"/>
      <c r="H41" s="97" t="s">
        <v>103</v>
      </c>
      <c r="I41" s="100" t="s">
        <v>19</v>
      </c>
    </row>
    <row r="42" spans="1:9" ht="12.75" customHeight="1" x14ac:dyDescent="0.2">
      <c r="A42" s="10" t="s">
        <v>1</v>
      </c>
      <c r="B42" s="202" t="s">
        <v>34</v>
      </c>
      <c r="C42" s="203"/>
      <c r="D42" s="203"/>
      <c r="E42" s="203"/>
      <c r="F42" s="203"/>
      <c r="G42" s="204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02" t="s">
        <v>35</v>
      </c>
      <c r="C43" s="203"/>
      <c r="D43" s="203"/>
      <c r="E43" s="203"/>
      <c r="F43" s="203"/>
      <c r="G43" s="204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02" t="s">
        <v>120</v>
      </c>
      <c r="C44" s="203"/>
      <c r="D44" s="203"/>
      <c r="E44" s="203"/>
      <c r="F44" s="203"/>
      <c r="G44" s="204"/>
      <c r="H44" s="114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202" t="s">
        <v>36</v>
      </c>
      <c r="C45" s="203"/>
      <c r="D45" s="203"/>
      <c r="E45" s="203"/>
      <c r="F45" s="203"/>
      <c r="G45" s="204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02" t="s">
        <v>37</v>
      </c>
      <c r="C46" s="203"/>
      <c r="D46" s="203"/>
      <c r="E46" s="203"/>
      <c r="F46" s="203"/>
      <c r="G46" s="204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02" t="s">
        <v>38</v>
      </c>
      <c r="C47" s="203"/>
      <c r="D47" s="203"/>
      <c r="E47" s="203"/>
      <c r="F47" s="203"/>
      <c r="G47" s="204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02" t="s">
        <v>39</v>
      </c>
      <c r="C48" s="203"/>
      <c r="D48" s="203"/>
      <c r="E48" s="203"/>
      <c r="F48" s="203"/>
      <c r="G48" s="204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02" t="s">
        <v>41</v>
      </c>
      <c r="C49" s="203"/>
      <c r="D49" s="203"/>
      <c r="E49" s="203"/>
      <c r="F49" s="203"/>
      <c r="G49" s="204"/>
      <c r="H49" s="113">
        <v>0.08</v>
      </c>
      <c r="I49" s="33">
        <f>SUM(I39*H49)</f>
        <v>0</v>
      </c>
    </row>
    <row r="50" spans="1:9" ht="18.75" customHeight="1" x14ac:dyDescent="0.2">
      <c r="A50" s="267" t="s">
        <v>31</v>
      </c>
      <c r="B50" s="268"/>
      <c r="C50" s="268"/>
      <c r="D50" s="268"/>
      <c r="E50" s="268"/>
      <c r="F50" s="268"/>
      <c r="G50" s="269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0" t="s">
        <v>125</v>
      </c>
      <c r="B51" s="271"/>
      <c r="C51" s="271"/>
      <c r="D51" s="271"/>
      <c r="E51" s="271"/>
      <c r="F51" s="271"/>
      <c r="G51" s="271"/>
      <c r="H51" s="271"/>
      <c r="I51" s="271"/>
    </row>
    <row r="52" spans="1:9" ht="17.25" customHeight="1" x14ac:dyDescent="0.2">
      <c r="A52" s="101" t="s">
        <v>42</v>
      </c>
      <c r="B52" s="272" t="s">
        <v>43</v>
      </c>
      <c r="C52" s="273"/>
      <c r="D52" s="273"/>
      <c r="E52" s="273"/>
      <c r="F52" s="273"/>
      <c r="G52" s="273"/>
      <c r="H52" s="274"/>
      <c r="I52" s="102" t="s">
        <v>19</v>
      </c>
    </row>
    <row r="53" spans="1:9" ht="15" x14ac:dyDescent="0.2">
      <c r="A53" s="9" t="s">
        <v>1</v>
      </c>
      <c r="B53" s="275" t="s">
        <v>44</v>
      </c>
      <c r="C53" s="276"/>
      <c r="D53" s="276"/>
      <c r="E53" s="276"/>
      <c r="F53" s="276"/>
      <c r="G53" s="276"/>
      <c r="H53" s="277"/>
      <c r="I53" s="38">
        <f>(H54*H55)-(I23*50%*H56)</f>
        <v>0</v>
      </c>
    </row>
    <row r="54" spans="1:9" ht="24.75" customHeight="1" x14ac:dyDescent="0.2">
      <c r="A54" s="9"/>
      <c r="B54" s="284" t="s">
        <v>45</v>
      </c>
      <c r="C54" s="285"/>
      <c r="D54" s="285"/>
      <c r="E54" s="285"/>
      <c r="F54" s="285"/>
      <c r="G54" s="286"/>
      <c r="H54" s="109">
        <v>0</v>
      </c>
      <c r="I54" s="33" t="s">
        <v>46</v>
      </c>
    </row>
    <row r="55" spans="1:9" ht="12.75" customHeight="1" x14ac:dyDescent="0.2">
      <c r="A55" s="12"/>
      <c r="B55" s="284" t="s">
        <v>117</v>
      </c>
      <c r="C55" s="285"/>
      <c r="D55" s="285"/>
      <c r="E55" s="285"/>
      <c r="F55" s="285"/>
      <c r="G55" s="286"/>
      <c r="H55" s="110">
        <v>0</v>
      </c>
      <c r="I55" s="39" t="s">
        <v>46</v>
      </c>
    </row>
    <row r="56" spans="1:9" ht="12.75" customHeight="1" x14ac:dyDescent="0.2">
      <c r="A56" s="9"/>
      <c r="B56" s="284" t="s">
        <v>47</v>
      </c>
      <c r="C56" s="285"/>
      <c r="D56" s="285"/>
      <c r="E56" s="285"/>
      <c r="F56" s="285"/>
      <c r="G56" s="286"/>
      <c r="H56" s="111">
        <v>0</v>
      </c>
      <c r="I56" s="33"/>
    </row>
    <row r="57" spans="1:9" ht="15" customHeight="1" x14ac:dyDescent="0.2">
      <c r="A57" s="9" t="s">
        <v>3</v>
      </c>
      <c r="B57" s="211" t="s">
        <v>48</v>
      </c>
      <c r="C57" s="211"/>
      <c r="D57" s="211"/>
      <c r="E57" s="211"/>
      <c r="F57" s="211"/>
      <c r="G57" s="211"/>
      <c r="H57" s="37"/>
      <c r="I57" s="115">
        <v>0</v>
      </c>
    </row>
    <row r="58" spans="1:9" ht="17.25" customHeight="1" x14ac:dyDescent="0.2">
      <c r="A58" s="9" t="s">
        <v>5</v>
      </c>
      <c r="B58" s="211" t="s">
        <v>49</v>
      </c>
      <c r="C58" s="211"/>
      <c r="D58" s="211"/>
      <c r="E58" s="211"/>
      <c r="F58" s="211"/>
      <c r="G58" s="211"/>
      <c r="H58" s="13"/>
      <c r="I58" s="115">
        <v>0</v>
      </c>
    </row>
    <row r="59" spans="1:9" ht="28.5" customHeight="1" x14ac:dyDescent="0.2">
      <c r="A59" s="9" t="s">
        <v>7</v>
      </c>
      <c r="B59" s="211" t="s">
        <v>86</v>
      </c>
      <c r="C59" s="211"/>
      <c r="D59" s="211"/>
      <c r="E59" s="211"/>
      <c r="F59" s="211"/>
      <c r="G59" s="211"/>
      <c r="H59" s="13"/>
      <c r="I59" s="116">
        <v>0</v>
      </c>
    </row>
    <row r="60" spans="1:9" ht="22.5" customHeight="1" x14ac:dyDescent="0.2">
      <c r="A60" s="9" t="s">
        <v>21</v>
      </c>
      <c r="B60" s="211" t="s">
        <v>212</v>
      </c>
      <c r="C60" s="211"/>
      <c r="D60" s="211"/>
      <c r="E60" s="211"/>
      <c r="F60" s="211"/>
      <c r="G60" s="211"/>
      <c r="H60" s="13"/>
      <c r="I60" s="116">
        <v>0</v>
      </c>
    </row>
    <row r="61" spans="1:9" ht="22.5" customHeight="1" x14ac:dyDescent="0.2">
      <c r="A61" s="9" t="s">
        <v>23</v>
      </c>
      <c r="B61" s="211" t="s">
        <v>87</v>
      </c>
      <c r="C61" s="211"/>
      <c r="D61" s="211"/>
      <c r="E61" s="211"/>
      <c r="F61" s="211"/>
      <c r="G61" s="211"/>
      <c r="H61" s="13"/>
      <c r="I61" s="116">
        <v>0</v>
      </c>
    </row>
    <row r="62" spans="1:9" ht="19.5" customHeight="1" x14ac:dyDescent="0.2">
      <c r="A62" s="14"/>
      <c r="B62" s="278" t="s">
        <v>31</v>
      </c>
      <c r="C62" s="279"/>
      <c r="D62" s="279"/>
      <c r="E62" s="279"/>
      <c r="F62" s="279"/>
      <c r="G62" s="279"/>
      <c r="H62" s="280"/>
      <c r="I62" s="35">
        <f>SUM(I53:I61)</f>
        <v>0</v>
      </c>
    </row>
    <row r="63" spans="1:9" ht="30.75" customHeight="1" x14ac:dyDescent="0.2">
      <c r="A63" s="264" t="s">
        <v>50</v>
      </c>
      <c r="B63" s="265"/>
      <c r="C63" s="265"/>
      <c r="D63" s="265"/>
      <c r="E63" s="265"/>
      <c r="F63" s="265"/>
      <c r="G63" s="265"/>
      <c r="H63" s="265"/>
      <c r="I63" s="266"/>
    </row>
    <row r="64" spans="1:9" ht="20.25" customHeight="1" x14ac:dyDescent="0.2">
      <c r="A64" s="103">
        <v>2</v>
      </c>
      <c r="B64" s="281" t="s">
        <v>51</v>
      </c>
      <c r="C64" s="282"/>
      <c r="D64" s="282"/>
      <c r="E64" s="282"/>
      <c r="F64" s="282"/>
      <c r="G64" s="282"/>
      <c r="H64" s="283"/>
      <c r="I64" s="104" t="s">
        <v>19</v>
      </c>
    </row>
    <row r="65" spans="1:9" ht="12.75" customHeight="1" x14ac:dyDescent="0.2">
      <c r="A65" s="9" t="s">
        <v>29</v>
      </c>
      <c r="B65" s="202" t="s">
        <v>30</v>
      </c>
      <c r="C65" s="203"/>
      <c r="D65" s="203"/>
      <c r="E65" s="203"/>
      <c r="F65" s="203"/>
      <c r="G65" s="203"/>
      <c r="H65" s="204"/>
      <c r="I65" s="33">
        <f>I36</f>
        <v>0</v>
      </c>
    </row>
    <row r="66" spans="1:9" ht="12.75" customHeight="1" x14ac:dyDescent="0.2">
      <c r="A66" s="9" t="s">
        <v>32</v>
      </c>
      <c r="B66" s="202" t="s">
        <v>33</v>
      </c>
      <c r="C66" s="203"/>
      <c r="D66" s="203"/>
      <c r="E66" s="203"/>
      <c r="F66" s="203"/>
      <c r="G66" s="203"/>
      <c r="H66" s="204"/>
      <c r="I66" s="33">
        <f>I50</f>
        <v>0</v>
      </c>
    </row>
    <row r="67" spans="1:9" ht="12.75" customHeight="1" x14ac:dyDescent="0.2">
      <c r="A67" s="9" t="s">
        <v>42</v>
      </c>
      <c r="B67" s="202" t="s">
        <v>43</v>
      </c>
      <c r="C67" s="203"/>
      <c r="D67" s="203"/>
      <c r="E67" s="203"/>
      <c r="F67" s="203"/>
      <c r="G67" s="203"/>
      <c r="H67" s="204"/>
      <c r="I67" s="33">
        <f>I62</f>
        <v>0</v>
      </c>
    </row>
    <row r="68" spans="1:9" ht="14.25" x14ac:dyDescent="0.2">
      <c r="A68" s="278" t="s">
        <v>27</v>
      </c>
      <c r="B68" s="279"/>
      <c r="C68" s="279"/>
      <c r="D68" s="279"/>
      <c r="E68" s="279"/>
      <c r="F68" s="279"/>
      <c r="G68" s="279"/>
      <c r="H68" s="280"/>
      <c r="I68" s="35">
        <f>SUM(I65:I67)</f>
        <v>0</v>
      </c>
    </row>
    <row r="69" spans="1:9" ht="14.25" x14ac:dyDescent="0.2">
      <c r="A69" s="223"/>
      <c r="B69" s="224"/>
      <c r="C69" s="224"/>
      <c r="D69" s="224"/>
      <c r="E69" s="224"/>
      <c r="F69" s="224"/>
      <c r="G69" s="224"/>
      <c r="H69" s="224"/>
      <c r="I69" s="225"/>
    </row>
    <row r="70" spans="1:9" ht="26.25" customHeight="1" x14ac:dyDescent="0.2">
      <c r="A70" s="264" t="s">
        <v>52</v>
      </c>
      <c r="B70" s="265"/>
      <c r="C70" s="265"/>
      <c r="D70" s="265"/>
      <c r="E70" s="265"/>
      <c r="F70" s="265"/>
      <c r="G70" s="265"/>
      <c r="H70" s="265"/>
      <c r="I70" s="266"/>
    </row>
    <row r="71" spans="1:9" ht="26.25" customHeight="1" x14ac:dyDescent="0.2">
      <c r="A71" s="94">
        <v>3</v>
      </c>
      <c r="B71" s="229" t="s">
        <v>104</v>
      </c>
      <c r="C71" s="230"/>
      <c r="D71" s="230"/>
      <c r="E71" s="230"/>
      <c r="F71" s="230"/>
      <c r="G71" s="231"/>
      <c r="H71" s="94" t="s">
        <v>103</v>
      </c>
      <c r="I71" s="95" t="s">
        <v>19</v>
      </c>
    </row>
    <row r="72" spans="1:9" ht="39" customHeight="1" x14ac:dyDescent="0.2">
      <c r="A72" s="9" t="s">
        <v>1</v>
      </c>
      <c r="B72" s="238" t="s">
        <v>95</v>
      </c>
      <c r="C72" s="238"/>
      <c r="D72" s="238"/>
      <c r="E72" s="238"/>
      <c r="F72" s="238"/>
      <c r="G72" s="238"/>
      <c r="H72" s="29"/>
      <c r="I72" s="40">
        <f>(I30+I49+I36+I62)/12*73.26%</f>
        <v>0</v>
      </c>
    </row>
    <row r="73" spans="1:9" ht="15" x14ac:dyDescent="0.2">
      <c r="A73" s="9" t="s">
        <v>3</v>
      </c>
      <c r="B73" s="287" t="s">
        <v>53</v>
      </c>
      <c r="C73" s="287"/>
      <c r="D73" s="287"/>
      <c r="E73" s="287"/>
      <c r="F73" s="287"/>
      <c r="G73" s="287"/>
      <c r="H73" s="6">
        <v>0.08</v>
      </c>
      <c r="I73" s="33">
        <f>I72*H73</f>
        <v>0</v>
      </c>
    </row>
    <row r="74" spans="1:9" ht="12.75" customHeight="1" x14ac:dyDescent="0.2">
      <c r="A74" s="15" t="s">
        <v>5</v>
      </c>
      <c r="B74" s="238" t="s">
        <v>54</v>
      </c>
      <c r="C74" s="238"/>
      <c r="D74" s="238"/>
      <c r="E74" s="238"/>
      <c r="F74" s="238"/>
      <c r="G74" s="238"/>
      <c r="H74" s="29"/>
      <c r="I74" s="41">
        <f>I49*50%</f>
        <v>0</v>
      </c>
    </row>
    <row r="75" spans="1:9" ht="17.25" customHeight="1" x14ac:dyDescent="0.2">
      <c r="A75" s="15" t="s">
        <v>7</v>
      </c>
      <c r="B75" s="238" t="s">
        <v>96</v>
      </c>
      <c r="C75" s="238"/>
      <c r="D75" s="238"/>
      <c r="E75" s="238"/>
      <c r="F75" s="238"/>
      <c r="G75" s="238"/>
      <c r="H75" s="29"/>
      <c r="I75" s="41">
        <f>(I30+I68)/12*8.14%</f>
        <v>0</v>
      </c>
    </row>
    <row r="76" spans="1:9" ht="15" x14ac:dyDescent="0.2">
      <c r="A76" s="9" t="s">
        <v>21</v>
      </c>
      <c r="B76" s="287" t="s">
        <v>55</v>
      </c>
      <c r="C76" s="287"/>
      <c r="D76" s="287"/>
      <c r="E76" s="287"/>
      <c r="F76" s="287"/>
      <c r="G76" s="287"/>
      <c r="H76" s="6"/>
      <c r="I76" s="33">
        <f>I75*8.14%</f>
        <v>0</v>
      </c>
    </row>
    <row r="77" spans="1:9" ht="12.75" customHeight="1" x14ac:dyDescent="0.2">
      <c r="A77" s="15" t="s">
        <v>23</v>
      </c>
      <c r="B77" s="238" t="s">
        <v>56</v>
      </c>
      <c r="C77" s="238"/>
      <c r="D77" s="238"/>
      <c r="E77" s="238"/>
      <c r="F77" s="238"/>
      <c r="G77" s="238"/>
      <c r="H77" s="29"/>
      <c r="I77" s="41">
        <f>(I49*50%)</f>
        <v>0</v>
      </c>
    </row>
    <row r="78" spans="1:9" ht="14.25" x14ac:dyDescent="0.2">
      <c r="A78" s="278" t="s">
        <v>27</v>
      </c>
      <c r="B78" s="279"/>
      <c r="C78" s="279"/>
      <c r="D78" s="279"/>
      <c r="E78" s="279"/>
      <c r="F78" s="279"/>
      <c r="G78" s="279"/>
      <c r="H78" s="280"/>
      <c r="I78" s="35">
        <f>SUM(I72:I77)</f>
        <v>0</v>
      </c>
    </row>
    <row r="79" spans="1:9" ht="14.25" x14ac:dyDescent="0.2">
      <c r="A79" s="291" t="s">
        <v>126</v>
      </c>
      <c r="B79" s="291"/>
      <c r="C79" s="291"/>
      <c r="D79" s="291"/>
      <c r="E79" s="291"/>
      <c r="F79" s="291"/>
      <c r="G79" s="291"/>
      <c r="H79" s="153" t="s">
        <v>122</v>
      </c>
      <c r="I79" s="62">
        <f>I30</f>
        <v>0</v>
      </c>
    </row>
    <row r="80" spans="1:9" ht="14.25" x14ac:dyDescent="0.2">
      <c r="A80" s="291"/>
      <c r="B80" s="291"/>
      <c r="C80" s="291"/>
      <c r="D80" s="291"/>
      <c r="E80" s="291"/>
      <c r="F80" s="291"/>
      <c r="G80" s="291"/>
      <c r="H80" s="153" t="s">
        <v>127</v>
      </c>
      <c r="I80" s="62">
        <f>I68</f>
        <v>0</v>
      </c>
    </row>
    <row r="81" spans="1:9" ht="14.25" x14ac:dyDescent="0.2">
      <c r="A81" s="291"/>
      <c r="B81" s="291"/>
      <c r="C81" s="291"/>
      <c r="D81" s="291"/>
      <c r="E81" s="291"/>
      <c r="F81" s="291"/>
      <c r="G81" s="291"/>
      <c r="H81" s="153" t="s">
        <v>128</v>
      </c>
      <c r="I81" s="62">
        <f>I78</f>
        <v>0</v>
      </c>
    </row>
    <row r="82" spans="1:9" ht="14.25" x14ac:dyDescent="0.2">
      <c r="A82" s="291"/>
      <c r="B82" s="291"/>
      <c r="C82" s="291"/>
      <c r="D82" s="291"/>
      <c r="E82" s="291"/>
      <c r="F82" s="291"/>
      <c r="G82" s="291"/>
      <c r="H82" s="63" t="s">
        <v>27</v>
      </c>
      <c r="I82" s="64">
        <f>SUM(I79:I81)</f>
        <v>0</v>
      </c>
    </row>
    <row r="83" spans="1:9" ht="26.25" customHeight="1" x14ac:dyDescent="0.2">
      <c r="A83" s="226" t="s">
        <v>57</v>
      </c>
      <c r="B83" s="227"/>
      <c r="C83" s="227"/>
      <c r="D83" s="227"/>
      <c r="E83" s="227"/>
      <c r="F83" s="227"/>
      <c r="G83" s="227"/>
      <c r="H83" s="227"/>
      <c r="I83" s="228"/>
    </row>
    <row r="84" spans="1:9" ht="14.25" x14ac:dyDescent="0.2">
      <c r="A84" s="105" t="s">
        <v>58</v>
      </c>
      <c r="B84" s="292" t="s">
        <v>59</v>
      </c>
      <c r="C84" s="292"/>
      <c r="D84" s="292"/>
      <c r="E84" s="292"/>
      <c r="F84" s="292"/>
      <c r="G84" s="292"/>
      <c r="H84" s="94" t="s">
        <v>103</v>
      </c>
      <c r="I84" s="106" t="s">
        <v>19</v>
      </c>
    </row>
    <row r="85" spans="1:9" ht="24.75" customHeight="1" x14ac:dyDescent="0.2">
      <c r="A85" s="9" t="s">
        <v>1</v>
      </c>
      <c r="B85" s="238" t="s">
        <v>118</v>
      </c>
      <c r="C85" s="238"/>
      <c r="D85" s="238"/>
      <c r="E85" s="238"/>
      <c r="F85" s="238"/>
      <c r="G85" s="238"/>
      <c r="H85" s="29">
        <v>1.01E-2</v>
      </c>
      <c r="I85" s="33">
        <f>H85*I82</f>
        <v>0</v>
      </c>
    </row>
    <row r="86" spans="1:9" ht="15" x14ac:dyDescent="0.2">
      <c r="A86" s="9" t="s">
        <v>3</v>
      </c>
      <c r="B86" s="287" t="s">
        <v>59</v>
      </c>
      <c r="C86" s="287"/>
      <c r="D86" s="287"/>
      <c r="E86" s="287"/>
      <c r="F86" s="287"/>
      <c r="G86" s="287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87" t="s">
        <v>97</v>
      </c>
      <c r="C87" s="287"/>
      <c r="D87" s="287"/>
      <c r="E87" s="287"/>
      <c r="F87" s="287"/>
      <c r="G87" s="287"/>
      <c r="H87" s="65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7" t="s">
        <v>98</v>
      </c>
      <c r="C88" s="287"/>
      <c r="D88" s="287"/>
      <c r="E88" s="287"/>
      <c r="F88" s="287"/>
      <c r="G88" s="287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7" t="s">
        <v>99</v>
      </c>
      <c r="C89" s="287"/>
      <c r="D89" s="287"/>
      <c r="E89" s="287"/>
      <c r="F89" s="287"/>
      <c r="G89" s="287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7" t="s">
        <v>26</v>
      </c>
      <c r="C90" s="287"/>
      <c r="D90" s="287"/>
      <c r="E90" s="287"/>
      <c r="F90" s="287"/>
      <c r="G90" s="287"/>
      <c r="H90" s="6"/>
      <c r="I90" s="33"/>
    </row>
    <row r="91" spans="1:9" ht="14.25" x14ac:dyDescent="0.2">
      <c r="A91" s="278" t="s">
        <v>31</v>
      </c>
      <c r="B91" s="279"/>
      <c r="C91" s="279"/>
      <c r="D91" s="279"/>
      <c r="E91" s="279"/>
      <c r="F91" s="279"/>
      <c r="G91" s="279"/>
      <c r="H91" s="280"/>
      <c r="I91" s="35">
        <f>SUM(I85:I89)</f>
        <v>0</v>
      </c>
    </row>
    <row r="92" spans="1:9" ht="14.25" x14ac:dyDescent="0.2">
      <c r="A92" s="105" t="s">
        <v>60</v>
      </c>
      <c r="B92" s="288" t="s">
        <v>61</v>
      </c>
      <c r="C92" s="289"/>
      <c r="D92" s="289"/>
      <c r="E92" s="289"/>
      <c r="F92" s="289"/>
      <c r="G92" s="289"/>
      <c r="H92" s="290"/>
      <c r="I92" s="106" t="s">
        <v>19</v>
      </c>
    </row>
    <row r="93" spans="1:9" ht="12.75" customHeight="1" x14ac:dyDescent="0.2">
      <c r="A93" s="9" t="s">
        <v>1</v>
      </c>
      <c r="B93" s="211" t="s">
        <v>62</v>
      </c>
      <c r="C93" s="211"/>
      <c r="D93" s="211"/>
      <c r="E93" s="211"/>
      <c r="F93" s="211"/>
      <c r="G93" s="211"/>
      <c r="H93" s="42"/>
      <c r="I93" s="43">
        <f>(I82/220*15)</f>
        <v>0</v>
      </c>
    </row>
    <row r="94" spans="1:9" ht="15" x14ac:dyDescent="0.2">
      <c r="A94" s="9" t="s">
        <v>3</v>
      </c>
      <c r="B94" s="293" t="s">
        <v>63</v>
      </c>
      <c r="C94" s="293"/>
      <c r="D94" s="293"/>
      <c r="E94" s="293"/>
      <c r="F94" s="293"/>
      <c r="G94" s="293"/>
      <c r="H94" s="44">
        <f>SUM(H93*H50)</f>
        <v>0</v>
      </c>
      <c r="I94" s="43">
        <f>SUM(I93*H50)</f>
        <v>0</v>
      </c>
    </row>
    <row r="95" spans="1:9" ht="14.25" x14ac:dyDescent="0.2">
      <c r="A95" s="278" t="s">
        <v>31</v>
      </c>
      <c r="B95" s="279"/>
      <c r="C95" s="279"/>
      <c r="D95" s="279"/>
      <c r="E95" s="279"/>
      <c r="F95" s="279"/>
      <c r="G95" s="279"/>
      <c r="H95" s="280"/>
      <c r="I95" s="30">
        <f>SUM(I93:I94)</f>
        <v>0</v>
      </c>
    </row>
    <row r="96" spans="1:9" ht="21.75" customHeight="1" x14ac:dyDescent="0.2">
      <c r="A96" s="264" t="s">
        <v>64</v>
      </c>
      <c r="B96" s="265"/>
      <c r="C96" s="265"/>
      <c r="D96" s="265"/>
      <c r="E96" s="265"/>
      <c r="F96" s="265"/>
      <c r="G96" s="265"/>
      <c r="H96" s="265"/>
      <c r="I96" s="266"/>
    </row>
    <row r="97" spans="1:9" ht="12.75" customHeight="1" x14ac:dyDescent="0.2">
      <c r="A97" s="154">
        <v>4</v>
      </c>
      <c r="B97" s="229" t="s">
        <v>65</v>
      </c>
      <c r="C97" s="230"/>
      <c r="D97" s="230"/>
      <c r="E97" s="230"/>
      <c r="F97" s="230"/>
      <c r="G97" s="230"/>
      <c r="H97" s="231"/>
      <c r="I97" s="98" t="s">
        <v>19</v>
      </c>
    </row>
    <row r="98" spans="1:9" ht="12.75" customHeight="1" x14ac:dyDescent="0.2">
      <c r="A98" s="9" t="s">
        <v>58</v>
      </c>
      <c r="B98" s="211" t="s">
        <v>59</v>
      </c>
      <c r="C98" s="211"/>
      <c r="D98" s="211"/>
      <c r="E98" s="211"/>
      <c r="F98" s="211"/>
      <c r="G98" s="211"/>
      <c r="H98" s="16"/>
      <c r="I98" s="33">
        <f>I91</f>
        <v>0</v>
      </c>
    </row>
    <row r="99" spans="1:9" ht="12.75" customHeight="1" x14ac:dyDescent="0.2">
      <c r="A99" s="9" t="s">
        <v>60</v>
      </c>
      <c r="B99" s="211" t="s">
        <v>61</v>
      </c>
      <c r="C99" s="211"/>
      <c r="D99" s="211"/>
      <c r="E99" s="211"/>
      <c r="F99" s="211"/>
      <c r="G99" s="211"/>
      <c r="H99" s="16"/>
      <c r="I99" s="33">
        <f>I95</f>
        <v>0</v>
      </c>
    </row>
    <row r="100" spans="1:9" ht="14.25" x14ac:dyDescent="0.2">
      <c r="A100" s="278" t="s">
        <v>27</v>
      </c>
      <c r="B100" s="279"/>
      <c r="C100" s="279"/>
      <c r="D100" s="279"/>
      <c r="E100" s="279"/>
      <c r="F100" s="279"/>
      <c r="G100" s="279"/>
      <c r="H100" s="280"/>
      <c r="I100" s="35">
        <f>SUM(I98:I99)</f>
        <v>0</v>
      </c>
    </row>
    <row r="101" spans="1:9" ht="14.25" x14ac:dyDescent="0.2">
      <c r="A101" s="223"/>
      <c r="B101" s="224"/>
      <c r="C101" s="224"/>
      <c r="D101" s="224"/>
      <c r="E101" s="224"/>
      <c r="F101" s="224"/>
      <c r="G101" s="224"/>
      <c r="H101" s="224"/>
      <c r="I101" s="225"/>
    </row>
    <row r="102" spans="1:9" ht="18.75" customHeight="1" x14ac:dyDescent="0.2">
      <c r="A102" s="226" t="s">
        <v>66</v>
      </c>
      <c r="B102" s="227"/>
      <c r="C102" s="227"/>
      <c r="D102" s="227"/>
      <c r="E102" s="227"/>
      <c r="F102" s="227"/>
      <c r="G102" s="227"/>
      <c r="H102" s="227"/>
      <c r="I102" s="228"/>
    </row>
    <row r="103" spans="1:9" ht="12.75" customHeight="1" x14ac:dyDescent="0.2">
      <c r="A103" s="154">
        <v>5</v>
      </c>
      <c r="B103" s="229" t="s">
        <v>67</v>
      </c>
      <c r="C103" s="230"/>
      <c r="D103" s="230"/>
      <c r="E103" s="230"/>
      <c r="F103" s="230"/>
      <c r="G103" s="230"/>
      <c r="H103" s="231"/>
      <c r="I103" s="98" t="s">
        <v>19</v>
      </c>
    </row>
    <row r="104" spans="1:9" ht="15" customHeight="1" x14ac:dyDescent="0.2">
      <c r="A104" s="9" t="s">
        <v>1</v>
      </c>
      <c r="B104" s="202" t="s">
        <v>68</v>
      </c>
      <c r="C104" s="203"/>
      <c r="D104" s="203"/>
      <c r="E104" s="203"/>
      <c r="F104" s="203"/>
      <c r="G104" s="203"/>
      <c r="H104" s="204"/>
      <c r="I104" s="33">
        <f>UNIF</f>
        <v>0</v>
      </c>
    </row>
    <row r="105" spans="1:9" ht="12.75" customHeight="1" x14ac:dyDescent="0.2">
      <c r="A105" s="9" t="s">
        <v>3</v>
      </c>
      <c r="B105" s="202" t="s">
        <v>69</v>
      </c>
      <c r="C105" s="203"/>
      <c r="D105" s="203"/>
      <c r="E105" s="203"/>
      <c r="F105" s="203"/>
      <c r="G105" s="203"/>
      <c r="H105" s="204"/>
      <c r="I105" s="112">
        <v>0</v>
      </c>
    </row>
    <row r="106" spans="1:9" ht="15" x14ac:dyDescent="0.2">
      <c r="A106" s="9" t="s">
        <v>5</v>
      </c>
      <c r="B106" s="275" t="s">
        <v>70</v>
      </c>
      <c r="C106" s="276"/>
      <c r="D106" s="276"/>
      <c r="E106" s="276"/>
      <c r="F106" s="276"/>
      <c r="G106" s="276"/>
      <c r="H106" s="277"/>
      <c r="I106" s="155">
        <f>EQUIP</f>
        <v>0</v>
      </c>
    </row>
    <row r="107" spans="1:9" ht="12.75" customHeight="1" x14ac:dyDescent="0.2">
      <c r="A107" s="9" t="s">
        <v>7</v>
      </c>
      <c r="B107" s="202" t="s">
        <v>213</v>
      </c>
      <c r="C107" s="203"/>
      <c r="D107" s="203"/>
      <c r="E107" s="203"/>
      <c r="F107" s="203"/>
      <c r="G107" s="203"/>
      <c r="H107" s="204"/>
      <c r="I107" s="38">
        <f>ARMAM.</f>
        <v>0</v>
      </c>
    </row>
    <row r="108" spans="1:9" ht="14.25" x14ac:dyDescent="0.2">
      <c r="A108" s="278" t="s">
        <v>27</v>
      </c>
      <c r="B108" s="279"/>
      <c r="C108" s="279"/>
      <c r="D108" s="279"/>
      <c r="E108" s="279"/>
      <c r="F108" s="279"/>
      <c r="G108" s="279"/>
      <c r="H108" s="280"/>
      <c r="I108" s="45">
        <f>ROUND(SUM(I104:I107),2)</f>
        <v>0</v>
      </c>
    </row>
    <row r="109" spans="1:9" ht="14.25" customHeight="1" x14ac:dyDescent="0.2">
      <c r="A109" s="294" t="s">
        <v>129</v>
      </c>
      <c r="B109" s="295"/>
      <c r="C109" s="295"/>
      <c r="D109" s="295"/>
      <c r="E109" s="295"/>
      <c r="F109" s="295"/>
      <c r="G109" s="296"/>
      <c r="H109" s="153" t="s">
        <v>122</v>
      </c>
      <c r="I109" s="66">
        <f>I30</f>
        <v>0</v>
      </c>
    </row>
    <row r="110" spans="1:9" ht="14.25" x14ac:dyDescent="0.2">
      <c r="A110" s="297"/>
      <c r="B110" s="298"/>
      <c r="C110" s="298"/>
      <c r="D110" s="298"/>
      <c r="E110" s="298"/>
      <c r="F110" s="298"/>
      <c r="G110" s="299"/>
      <c r="H110" s="153" t="s">
        <v>127</v>
      </c>
      <c r="I110" s="66">
        <f>I68</f>
        <v>0</v>
      </c>
    </row>
    <row r="111" spans="1:9" ht="14.25" x14ac:dyDescent="0.2">
      <c r="A111" s="297"/>
      <c r="B111" s="298"/>
      <c r="C111" s="298"/>
      <c r="D111" s="298"/>
      <c r="E111" s="298"/>
      <c r="F111" s="298"/>
      <c r="G111" s="299"/>
      <c r="H111" s="153" t="s">
        <v>128</v>
      </c>
      <c r="I111" s="66">
        <f>I78</f>
        <v>0</v>
      </c>
    </row>
    <row r="112" spans="1:9" ht="14.25" x14ac:dyDescent="0.2">
      <c r="A112" s="297"/>
      <c r="B112" s="298"/>
      <c r="C112" s="298"/>
      <c r="D112" s="298"/>
      <c r="E112" s="298"/>
      <c r="F112" s="298"/>
      <c r="G112" s="299"/>
      <c r="H112" s="153" t="s">
        <v>130</v>
      </c>
      <c r="I112" s="66">
        <f>I100</f>
        <v>0</v>
      </c>
    </row>
    <row r="113" spans="1:9" ht="14.25" x14ac:dyDescent="0.2">
      <c r="A113" s="297"/>
      <c r="B113" s="298"/>
      <c r="C113" s="298"/>
      <c r="D113" s="298"/>
      <c r="E113" s="298"/>
      <c r="F113" s="298"/>
      <c r="G113" s="299"/>
      <c r="H113" s="153" t="s">
        <v>131</v>
      </c>
      <c r="I113" s="64">
        <f>I108</f>
        <v>0</v>
      </c>
    </row>
    <row r="114" spans="1:9" ht="14.25" x14ac:dyDescent="0.2">
      <c r="A114" s="300"/>
      <c r="B114" s="301"/>
      <c r="C114" s="301"/>
      <c r="D114" s="301"/>
      <c r="E114" s="301"/>
      <c r="F114" s="301"/>
      <c r="G114" s="302"/>
      <c r="H114" s="153" t="s">
        <v>27</v>
      </c>
      <c r="I114" s="67">
        <f>SUM(I109:I113)</f>
        <v>0</v>
      </c>
    </row>
    <row r="115" spans="1:9" ht="24" customHeight="1" x14ac:dyDescent="0.2">
      <c r="A115" s="303" t="s">
        <v>71</v>
      </c>
      <c r="B115" s="303"/>
      <c r="C115" s="303"/>
      <c r="D115" s="303"/>
      <c r="E115" s="303"/>
      <c r="F115" s="303"/>
      <c r="G115" s="303"/>
      <c r="H115" s="303"/>
      <c r="I115" s="303"/>
    </row>
    <row r="116" spans="1:9" ht="28.5" x14ac:dyDescent="0.2">
      <c r="A116" s="154">
        <v>6</v>
      </c>
      <c r="B116" s="288" t="s">
        <v>72</v>
      </c>
      <c r="C116" s="289"/>
      <c r="D116" s="289"/>
      <c r="E116" s="289"/>
      <c r="F116" s="289"/>
      <c r="G116" s="290"/>
      <c r="H116" s="97" t="s">
        <v>18</v>
      </c>
      <c r="I116" s="98" t="s">
        <v>19</v>
      </c>
    </row>
    <row r="117" spans="1:9" ht="15" x14ac:dyDescent="0.2">
      <c r="A117" s="9" t="s">
        <v>1</v>
      </c>
      <c r="B117" s="275" t="s">
        <v>73</v>
      </c>
      <c r="C117" s="276"/>
      <c r="D117" s="276"/>
      <c r="E117" s="276"/>
      <c r="F117" s="276"/>
      <c r="G117" s="277"/>
      <c r="H117" s="93">
        <v>0</v>
      </c>
      <c r="I117" s="33">
        <f>SUM(H117*I134)</f>
        <v>0</v>
      </c>
    </row>
    <row r="118" spans="1:9" ht="15" x14ac:dyDescent="0.2">
      <c r="A118" s="9" t="s">
        <v>3</v>
      </c>
      <c r="B118" s="275" t="s">
        <v>74</v>
      </c>
      <c r="C118" s="276"/>
      <c r="D118" s="276"/>
      <c r="E118" s="276"/>
      <c r="F118" s="276"/>
      <c r="G118" s="277"/>
      <c r="H118" s="93">
        <v>0</v>
      </c>
      <c r="I118" s="33">
        <f>H118*(I134+I117)</f>
        <v>0</v>
      </c>
    </row>
    <row r="119" spans="1:9" ht="15" x14ac:dyDescent="0.2">
      <c r="A119" s="9" t="s">
        <v>5</v>
      </c>
      <c r="B119" s="275" t="s">
        <v>75</v>
      </c>
      <c r="C119" s="276"/>
      <c r="D119" s="276"/>
      <c r="E119" s="276"/>
      <c r="F119" s="276"/>
      <c r="G119" s="277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5" t="s">
        <v>119</v>
      </c>
      <c r="C120" s="276"/>
      <c r="D120" s="276"/>
      <c r="E120" s="276"/>
      <c r="F120" s="276"/>
      <c r="G120" s="277"/>
      <c r="H120" s="6" t="s">
        <v>46</v>
      </c>
      <c r="I120" s="33" t="s">
        <v>46</v>
      </c>
    </row>
    <row r="121" spans="1:9" ht="12.75" customHeight="1" x14ac:dyDescent="0.2">
      <c r="A121" s="17"/>
      <c r="B121" s="202" t="s">
        <v>100</v>
      </c>
      <c r="C121" s="203"/>
      <c r="D121" s="203"/>
      <c r="E121" s="203"/>
      <c r="F121" s="203"/>
      <c r="G121" s="204"/>
      <c r="H121" s="92">
        <v>0</v>
      </c>
      <c r="I121" s="33">
        <f>SUM(H121*I136)</f>
        <v>0</v>
      </c>
    </row>
    <row r="122" spans="1:9" ht="12.75" customHeight="1" x14ac:dyDescent="0.2">
      <c r="A122" s="17"/>
      <c r="B122" s="202" t="s">
        <v>101</v>
      </c>
      <c r="C122" s="203"/>
      <c r="D122" s="203"/>
      <c r="E122" s="203"/>
      <c r="F122" s="203"/>
      <c r="G122" s="204"/>
      <c r="H122" s="92">
        <v>0</v>
      </c>
      <c r="I122" s="33">
        <f>SUM(H122*I136)</f>
        <v>0</v>
      </c>
    </row>
    <row r="123" spans="1:9" ht="12.75" customHeight="1" x14ac:dyDescent="0.2">
      <c r="A123" s="17"/>
      <c r="B123" s="202" t="s">
        <v>102</v>
      </c>
      <c r="C123" s="203"/>
      <c r="D123" s="203"/>
      <c r="E123" s="203"/>
      <c r="F123" s="203"/>
      <c r="G123" s="204"/>
      <c r="H123" s="92">
        <v>0</v>
      </c>
      <c r="I123" s="33">
        <f>SUM(H123*I136)</f>
        <v>0</v>
      </c>
    </row>
    <row r="124" spans="1:9" ht="14.25" x14ac:dyDescent="0.2">
      <c r="A124" s="278" t="s">
        <v>27</v>
      </c>
      <c r="B124" s="279"/>
      <c r="C124" s="279"/>
      <c r="D124" s="279"/>
      <c r="E124" s="279"/>
      <c r="F124" s="279"/>
      <c r="G124" s="279"/>
      <c r="H124" s="152"/>
      <c r="I124" s="35">
        <f>SUM(I117+I118+I121+I122+I123)</f>
        <v>0</v>
      </c>
    </row>
    <row r="125" spans="1:9" ht="14.25" x14ac:dyDescent="0.2">
      <c r="A125" s="304"/>
      <c r="B125" s="305"/>
      <c r="C125" s="305"/>
      <c r="D125" s="305"/>
      <c r="E125" s="305"/>
      <c r="F125" s="305"/>
      <c r="G125" s="305"/>
      <c r="H125" s="305"/>
      <c r="I125" s="306"/>
    </row>
    <row r="126" spans="1:9" ht="15" x14ac:dyDescent="0.2">
      <c r="A126" s="307"/>
      <c r="B126" s="308"/>
      <c r="C126" s="308"/>
      <c r="D126" s="308"/>
      <c r="E126" s="308"/>
      <c r="F126" s="308"/>
      <c r="G126" s="308"/>
      <c r="H126" s="308"/>
      <c r="I126" s="308"/>
    </row>
    <row r="127" spans="1:9" ht="19.5" customHeight="1" x14ac:dyDescent="0.2">
      <c r="A127" s="309" t="s">
        <v>105</v>
      </c>
      <c r="B127" s="310"/>
      <c r="C127" s="310"/>
      <c r="D127" s="310"/>
      <c r="E127" s="310"/>
      <c r="F127" s="310"/>
      <c r="G127" s="310"/>
      <c r="H127" s="310"/>
      <c r="I127" s="311"/>
    </row>
    <row r="128" spans="1:9" ht="12.75" customHeight="1" x14ac:dyDescent="0.2">
      <c r="A128" s="229" t="s">
        <v>76</v>
      </c>
      <c r="B128" s="230"/>
      <c r="C128" s="230"/>
      <c r="D128" s="230"/>
      <c r="E128" s="230"/>
      <c r="F128" s="230"/>
      <c r="G128" s="230"/>
      <c r="H128" s="231"/>
      <c r="I128" s="100" t="s">
        <v>19</v>
      </c>
    </row>
    <row r="129" spans="1:9" ht="12.75" customHeight="1" x14ac:dyDescent="0.2">
      <c r="A129" s="18" t="s">
        <v>1</v>
      </c>
      <c r="B129" s="202" t="s">
        <v>77</v>
      </c>
      <c r="C129" s="203"/>
      <c r="D129" s="203"/>
      <c r="E129" s="203"/>
      <c r="F129" s="203"/>
      <c r="G129" s="203"/>
      <c r="H129" s="204"/>
      <c r="I129" s="38">
        <f>I30</f>
        <v>0</v>
      </c>
    </row>
    <row r="130" spans="1:9" ht="12.75" customHeight="1" x14ac:dyDescent="0.2">
      <c r="A130" s="18" t="s">
        <v>3</v>
      </c>
      <c r="B130" s="202" t="s">
        <v>51</v>
      </c>
      <c r="C130" s="203"/>
      <c r="D130" s="203"/>
      <c r="E130" s="203"/>
      <c r="F130" s="203"/>
      <c r="G130" s="203"/>
      <c r="H130" s="204"/>
      <c r="I130" s="38">
        <f>I68</f>
        <v>0</v>
      </c>
    </row>
    <row r="131" spans="1:9" ht="12.75" customHeight="1" x14ac:dyDescent="0.2">
      <c r="A131" s="18" t="s">
        <v>5</v>
      </c>
      <c r="B131" s="202" t="s">
        <v>78</v>
      </c>
      <c r="C131" s="203"/>
      <c r="D131" s="203"/>
      <c r="E131" s="203"/>
      <c r="F131" s="203"/>
      <c r="G131" s="203"/>
      <c r="H131" s="204"/>
      <c r="I131" s="38">
        <f>I78</f>
        <v>0</v>
      </c>
    </row>
    <row r="132" spans="1:9" ht="12.75" customHeight="1" x14ac:dyDescent="0.2">
      <c r="A132" s="18" t="s">
        <v>7</v>
      </c>
      <c r="B132" s="202" t="s">
        <v>65</v>
      </c>
      <c r="C132" s="203"/>
      <c r="D132" s="203"/>
      <c r="E132" s="203"/>
      <c r="F132" s="203"/>
      <c r="G132" s="203"/>
      <c r="H132" s="204"/>
      <c r="I132" s="38">
        <f>I100</f>
        <v>0</v>
      </c>
    </row>
    <row r="133" spans="1:9" ht="12.75" customHeight="1" x14ac:dyDescent="0.2">
      <c r="A133" s="18" t="s">
        <v>21</v>
      </c>
      <c r="B133" s="202" t="s">
        <v>79</v>
      </c>
      <c r="C133" s="203"/>
      <c r="D133" s="203"/>
      <c r="E133" s="203"/>
      <c r="F133" s="203"/>
      <c r="G133" s="203"/>
      <c r="H133" s="204"/>
      <c r="I133" s="38">
        <f>I108</f>
        <v>0</v>
      </c>
    </row>
    <row r="134" spans="1:9" ht="12.75" customHeight="1" x14ac:dyDescent="0.25">
      <c r="A134" s="328" t="s">
        <v>80</v>
      </c>
      <c r="B134" s="329"/>
      <c r="C134" s="329"/>
      <c r="D134" s="329"/>
      <c r="E134" s="329"/>
      <c r="F134" s="329"/>
      <c r="G134" s="329"/>
      <c r="H134" s="330"/>
      <c r="I134" s="51">
        <f>SUM(I129:I133)</f>
        <v>0</v>
      </c>
    </row>
    <row r="135" spans="1:9" ht="12.75" customHeight="1" x14ac:dyDescent="0.2">
      <c r="A135" s="18" t="s">
        <v>23</v>
      </c>
      <c r="B135" s="202" t="s">
        <v>81</v>
      </c>
      <c r="C135" s="203"/>
      <c r="D135" s="203"/>
      <c r="E135" s="203"/>
      <c r="F135" s="203"/>
      <c r="G135" s="203"/>
      <c r="H135" s="204"/>
      <c r="I135" s="52">
        <f>I124</f>
        <v>0</v>
      </c>
    </row>
    <row r="136" spans="1:9" ht="12.75" customHeight="1" x14ac:dyDescent="0.2">
      <c r="A136" s="331" t="s">
        <v>82</v>
      </c>
      <c r="B136" s="332"/>
      <c r="C136" s="332"/>
      <c r="D136" s="332"/>
      <c r="E136" s="332"/>
      <c r="F136" s="332"/>
      <c r="G136" s="332"/>
      <c r="H136" s="333"/>
      <c r="I136" s="53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334" t="s">
        <v>106</v>
      </c>
      <c r="B139" s="334"/>
      <c r="C139" s="334"/>
      <c r="D139" s="334"/>
      <c r="E139" s="334"/>
      <c r="F139" s="334"/>
      <c r="G139" s="334"/>
      <c r="H139" s="334"/>
      <c r="I139" s="334"/>
    </row>
    <row r="140" spans="1:9" ht="41.25" customHeight="1" thickBot="1" x14ac:dyDescent="0.25">
      <c r="A140" s="49" t="s">
        <v>107</v>
      </c>
      <c r="B140" s="150" t="s">
        <v>83</v>
      </c>
      <c r="C140" s="108" t="s">
        <v>108</v>
      </c>
      <c r="D140" s="335" t="s">
        <v>109</v>
      </c>
      <c r="E140" s="336"/>
      <c r="F140" s="337"/>
      <c r="G140" s="151" t="s">
        <v>84</v>
      </c>
      <c r="H140" s="338" t="s">
        <v>110</v>
      </c>
      <c r="I140" s="339"/>
    </row>
    <row r="141" spans="1:9" ht="86.25" customHeight="1" thickBot="1" x14ac:dyDescent="0.25">
      <c r="A141" s="50" t="s">
        <v>132</v>
      </c>
      <c r="B141" s="59">
        <f>I136</f>
        <v>0</v>
      </c>
      <c r="C141" s="107">
        <v>2</v>
      </c>
      <c r="D141" s="315">
        <f>SUM(B141*C141)</f>
        <v>0</v>
      </c>
      <c r="E141" s="316"/>
      <c r="F141" s="317"/>
      <c r="G141" s="149">
        <v>1</v>
      </c>
      <c r="H141" s="318">
        <f>SUM(D141*G141)</f>
        <v>0</v>
      </c>
      <c r="I141" s="31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20" t="s">
        <v>111</v>
      </c>
      <c r="B143" s="321"/>
      <c r="C143" s="321"/>
      <c r="D143" s="321"/>
      <c r="E143" s="321"/>
      <c r="F143" s="322"/>
      <c r="G143" s="54"/>
      <c r="H143" s="54"/>
      <c r="I143" s="54"/>
    </row>
    <row r="144" spans="1:9" ht="15.75" thickBot="1" x14ac:dyDescent="0.3">
      <c r="A144" s="47"/>
      <c r="B144" s="323" t="s">
        <v>112</v>
      </c>
      <c r="C144" s="324"/>
      <c r="D144" s="324"/>
      <c r="E144" s="325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5" t="s">
        <v>114</v>
      </c>
      <c r="C145" s="56"/>
      <c r="D145" s="326" t="s">
        <v>115</v>
      </c>
      <c r="E145" s="327"/>
      <c r="F145" s="57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2" t="s">
        <v>116</v>
      </c>
      <c r="C146" s="313"/>
      <c r="D146" s="314"/>
      <c r="E146" s="58"/>
      <c r="F146" s="57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2" t="s">
        <v>235</v>
      </c>
      <c r="C147" s="313"/>
      <c r="D147" s="314"/>
      <c r="E147" s="58"/>
      <c r="F147" s="57">
        <f>F146*20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Normal="100" zoomScaleSheetLayoutView="100" workbookViewId="0">
      <selection activeCell="D12" sqref="D12"/>
    </sheetView>
  </sheetViews>
  <sheetFormatPr defaultRowHeight="12.75" x14ac:dyDescent="0.2"/>
  <cols>
    <col min="1" max="1" width="9.140625" style="117"/>
    <col min="2" max="2" width="38.28515625" style="117" bestFit="1" customWidth="1"/>
    <col min="3" max="3" width="18.85546875" style="117" bestFit="1" customWidth="1"/>
    <col min="4" max="4" width="23.42578125" style="117" bestFit="1" customWidth="1"/>
    <col min="5" max="5" width="22.5703125" style="117" customWidth="1"/>
    <col min="6" max="6" width="21.28515625" style="117" customWidth="1"/>
    <col min="7" max="7" width="22.140625" style="160" customWidth="1"/>
    <col min="8" max="8" width="1.28515625" style="117" customWidth="1"/>
    <col min="9" max="10" width="9.140625" style="117"/>
    <col min="11" max="11" width="9.42578125" style="117" bestFit="1" customWidth="1"/>
    <col min="12" max="16384" width="9.140625" style="117"/>
  </cols>
  <sheetData>
    <row r="1" spans="1:8" x14ac:dyDescent="0.2">
      <c r="B1" s="125"/>
      <c r="C1" s="124"/>
    </row>
    <row r="3" spans="1:8" ht="15.75" x14ac:dyDescent="0.25">
      <c r="A3" s="141"/>
      <c r="B3" s="190" t="s">
        <v>206</v>
      </c>
      <c r="C3" s="190"/>
      <c r="D3" s="190"/>
      <c r="E3" s="190"/>
      <c r="F3" s="190"/>
      <c r="G3" s="190"/>
      <c r="H3" s="118"/>
    </row>
    <row r="4" spans="1:8" ht="13.5" thickBot="1" x14ac:dyDescent="0.25">
      <c r="A4" s="141"/>
      <c r="B4" s="121"/>
      <c r="C4" s="121"/>
      <c r="D4" s="121"/>
      <c r="E4" s="121"/>
      <c r="F4" s="121"/>
      <c r="G4" s="161"/>
      <c r="H4" s="118"/>
    </row>
    <row r="5" spans="1:8" x14ac:dyDescent="0.2">
      <c r="A5" s="141"/>
      <c r="B5" s="126" t="s">
        <v>146</v>
      </c>
      <c r="C5" s="127" t="s">
        <v>205</v>
      </c>
      <c r="D5" s="128" t="s">
        <v>204</v>
      </c>
      <c r="E5" s="129" t="s">
        <v>203</v>
      </c>
      <c r="F5" s="130"/>
      <c r="G5" s="161"/>
      <c r="H5" s="118"/>
    </row>
    <row r="6" spans="1:8" ht="13.5" thickBot="1" x14ac:dyDescent="0.25">
      <c r="A6" s="141"/>
      <c r="B6" s="131" t="s">
        <v>202</v>
      </c>
      <c r="C6" s="132">
        <v>9</v>
      </c>
      <c r="D6" s="133">
        <v>17</v>
      </c>
      <c r="E6" s="134">
        <v>4</v>
      </c>
      <c r="F6" s="135"/>
      <c r="G6" s="161"/>
      <c r="H6" s="118"/>
    </row>
    <row r="7" spans="1:8" x14ac:dyDescent="0.2">
      <c r="A7" s="141"/>
      <c r="B7" s="121"/>
      <c r="C7" s="121"/>
      <c r="D7" s="121"/>
      <c r="E7" s="121"/>
      <c r="F7" s="121"/>
      <c r="G7" s="161"/>
      <c r="H7" s="118"/>
    </row>
    <row r="8" spans="1:8" ht="18" customHeight="1" x14ac:dyDescent="0.2">
      <c r="A8" s="141"/>
      <c r="B8" s="121"/>
      <c r="C8" s="194" t="s">
        <v>236</v>
      </c>
      <c r="D8" s="195"/>
      <c r="E8" s="196"/>
      <c r="F8" s="121"/>
      <c r="G8" s="161"/>
      <c r="H8" s="123"/>
    </row>
    <row r="9" spans="1:8" x14ac:dyDescent="0.2">
      <c r="A9" s="141"/>
      <c r="B9" s="121"/>
      <c r="C9" s="121"/>
      <c r="D9" s="121"/>
      <c r="E9" s="121"/>
      <c r="F9" s="121"/>
      <c r="G9" s="161"/>
    </row>
    <row r="10" spans="1:8" ht="25.5" customHeight="1" x14ac:dyDescent="0.2">
      <c r="A10" s="141"/>
      <c r="B10" s="193" t="s">
        <v>201</v>
      </c>
      <c r="C10" s="193"/>
      <c r="D10" s="193"/>
      <c r="E10" s="193"/>
      <c r="F10" s="193"/>
      <c r="G10" s="193"/>
      <c r="H10" s="118"/>
    </row>
    <row r="11" spans="1:8" ht="25.5" x14ac:dyDescent="0.2">
      <c r="A11" s="141"/>
      <c r="B11" s="136" t="s">
        <v>200</v>
      </c>
      <c r="C11" s="136" t="s">
        <v>199</v>
      </c>
      <c r="D11" s="136" t="s">
        <v>160</v>
      </c>
      <c r="E11" s="136" t="s">
        <v>198</v>
      </c>
      <c r="F11" s="136" t="s">
        <v>197</v>
      </c>
      <c r="G11" s="136" t="s">
        <v>196</v>
      </c>
      <c r="H11" s="118"/>
    </row>
    <row r="12" spans="1:8" x14ac:dyDescent="0.2">
      <c r="A12" s="191" t="s">
        <v>195</v>
      </c>
      <c r="B12" s="137" t="s">
        <v>194</v>
      </c>
      <c r="C12" s="138" t="s">
        <v>170</v>
      </c>
      <c r="D12" s="167">
        <v>0</v>
      </c>
      <c r="E12" s="139">
        <v>2</v>
      </c>
      <c r="F12" s="139">
        <f t="shared" ref="F12:F18" si="0">$D$6</f>
        <v>17</v>
      </c>
      <c r="G12" s="162">
        <v>0</v>
      </c>
      <c r="H12" s="118"/>
    </row>
    <row r="13" spans="1:8" x14ac:dyDescent="0.2">
      <c r="A13" s="191"/>
      <c r="B13" s="137" t="s">
        <v>193</v>
      </c>
      <c r="C13" s="138" t="s">
        <v>170</v>
      </c>
      <c r="D13" s="167">
        <v>0</v>
      </c>
      <c r="E13" s="139">
        <v>2</v>
      </c>
      <c r="F13" s="139">
        <f t="shared" si="0"/>
        <v>17</v>
      </c>
      <c r="G13" s="162">
        <v>0</v>
      </c>
      <c r="H13" s="118"/>
    </row>
    <row r="14" spans="1:8" x14ac:dyDescent="0.2">
      <c r="A14" s="191"/>
      <c r="B14" s="137" t="s">
        <v>192</v>
      </c>
      <c r="C14" s="138" t="s">
        <v>170</v>
      </c>
      <c r="D14" s="167">
        <v>0</v>
      </c>
      <c r="E14" s="139">
        <v>4</v>
      </c>
      <c r="F14" s="139">
        <f t="shared" si="0"/>
        <v>17</v>
      </c>
      <c r="G14" s="162">
        <v>0</v>
      </c>
      <c r="H14" s="118"/>
    </row>
    <row r="15" spans="1:8" x14ac:dyDescent="0.2">
      <c r="A15" s="191"/>
      <c r="B15" s="137" t="s">
        <v>243</v>
      </c>
      <c r="C15" s="138" t="s">
        <v>170</v>
      </c>
      <c r="D15" s="167">
        <v>0</v>
      </c>
      <c r="E15" s="139">
        <v>2</v>
      </c>
      <c r="F15" s="139">
        <f t="shared" si="0"/>
        <v>17</v>
      </c>
      <c r="G15" s="162">
        <v>0</v>
      </c>
      <c r="H15" s="118"/>
    </row>
    <row r="16" spans="1:8" x14ac:dyDescent="0.2">
      <c r="A16" s="191"/>
      <c r="B16" s="137" t="s">
        <v>191</v>
      </c>
      <c r="C16" s="138" t="s">
        <v>170</v>
      </c>
      <c r="D16" s="167">
        <v>0</v>
      </c>
      <c r="E16" s="139">
        <v>2</v>
      </c>
      <c r="F16" s="139">
        <f t="shared" si="0"/>
        <v>17</v>
      </c>
      <c r="G16" s="162">
        <v>0</v>
      </c>
      <c r="H16" s="118"/>
    </row>
    <row r="17" spans="1:10" x14ac:dyDescent="0.2">
      <c r="A17" s="191"/>
      <c r="B17" s="137" t="s">
        <v>190</v>
      </c>
      <c r="C17" s="138" t="s">
        <v>170</v>
      </c>
      <c r="D17" s="167">
        <v>0</v>
      </c>
      <c r="E17" s="139">
        <v>2</v>
      </c>
      <c r="F17" s="139">
        <f t="shared" si="0"/>
        <v>17</v>
      </c>
      <c r="G17" s="162">
        <v>0</v>
      </c>
      <c r="H17" s="118"/>
    </row>
    <row r="18" spans="1:10" x14ac:dyDescent="0.2">
      <c r="A18" s="191"/>
      <c r="B18" s="137" t="s">
        <v>189</v>
      </c>
      <c r="C18" s="138" t="s">
        <v>170</v>
      </c>
      <c r="D18" s="167">
        <v>0</v>
      </c>
      <c r="E18" s="139">
        <v>2</v>
      </c>
      <c r="F18" s="139">
        <f t="shared" si="0"/>
        <v>17</v>
      </c>
      <c r="G18" s="162">
        <v>0</v>
      </c>
      <c r="H18" s="118"/>
    </row>
    <row r="19" spans="1:10" ht="25.5" customHeight="1" x14ac:dyDescent="0.2">
      <c r="A19" s="191"/>
      <c r="B19" s="192" t="s">
        <v>188</v>
      </c>
      <c r="C19" s="192"/>
      <c r="D19" s="192"/>
      <c r="E19" s="192"/>
      <c r="F19" s="192"/>
      <c r="G19" s="159">
        <f>SUM(G12:G18)</f>
        <v>0</v>
      </c>
      <c r="H19" s="118"/>
    </row>
    <row r="20" spans="1:10" ht="25.5" customHeight="1" x14ac:dyDescent="0.2">
      <c r="A20" s="191"/>
      <c r="B20" s="192" t="s">
        <v>187</v>
      </c>
      <c r="C20" s="192"/>
      <c r="D20" s="192"/>
      <c r="E20" s="192"/>
      <c r="F20" s="192"/>
      <c r="G20" s="159">
        <f>G19/D6</f>
        <v>0</v>
      </c>
      <c r="H20" s="118"/>
    </row>
    <row r="21" spans="1:10" ht="25.5" customHeight="1" x14ac:dyDescent="0.2">
      <c r="A21" s="191"/>
      <c r="B21" s="192" t="s">
        <v>186</v>
      </c>
      <c r="C21" s="192"/>
      <c r="D21" s="192"/>
      <c r="E21" s="192"/>
      <c r="F21" s="192"/>
      <c r="G21" s="164">
        <f>G20/12</f>
        <v>0</v>
      </c>
      <c r="H21" s="118"/>
    </row>
    <row r="22" spans="1:10" ht="42" customHeight="1" x14ac:dyDescent="0.2">
      <c r="A22" s="169"/>
      <c r="B22" s="136" t="s">
        <v>89</v>
      </c>
      <c r="C22" s="136" t="s">
        <v>199</v>
      </c>
      <c r="D22" s="136" t="s">
        <v>160</v>
      </c>
      <c r="E22" s="136" t="s">
        <v>237</v>
      </c>
      <c r="F22" s="136" t="s">
        <v>197</v>
      </c>
      <c r="G22" s="170" t="s">
        <v>238</v>
      </c>
      <c r="H22" s="118"/>
    </row>
    <row r="23" spans="1:10" s="121" customFormat="1" x14ac:dyDescent="0.2">
      <c r="A23" s="191" t="s">
        <v>185</v>
      </c>
      <c r="B23" s="137" t="s">
        <v>184</v>
      </c>
      <c r="C23" s="138" t="s">
        <v>246</v>
      </c>
      <c r="D23" s="167">
        <v>0</v>
      </c>
      <c r="E23" s="166">
        <v>1</v>
      </c>
      <c r="F23" s="140">
        <v>5</v>
      </c>
      <c r="G23" s="162">
        <f>D23*E23*F23</f>
        <v>0</v>
      </c>
      <c r="H23" s="122"/>
    </row>
    <row r="24" spans="1:10" s="121" customFormat="1" x14ac:dyDescent="0.2">
      <c r="A24" s="191"/>
      <c r="B24" s="137" t="s">
        <v>183</v>
      </c>
      <c r="C24" s="138" t="s">
        <v>167</v>
      </c>
      <c r="D24" s="167">
        <v>0</v>
      </c>
      <c r="E24" s="166">
        <v>1</v>
      </c>
      <c r="F24" s="140">
        <f>$C$6</f>
        <v>9</v>
      </c>
      <c r="G24" s="162">
        <f t="shared" ref="G24:G27" si="1">D24*E24*F24</f>
        <v>0</v>
      </c>
      <c r="H24" s="122"/>
    </row>
    <row r="25" spans="1:10" s="121" customFormat="1" x14ac:dyDescent="0.2">
      <c r="A25" s="191"/>
      <c r="B25" s="137" t="s">
        <v>244</v>
      </c>
      <c r="C25" s="138" t="s">
        <v>167</v>
      </c>
      <c r="D25" s="167">
        <v>0</v>
      </c>
      <c r="E25" s="166">
        <v>3</v>
      </c>
      <c r="F25" s="140">
        <f>$C$6</f>
        <v>9</v>
      </c>
      <c r="G25" s="162">
        <f t="shared" si="1"/>
        <v>0</v>
      </c>
      <c r="H25" s="122"/>
    </row>
    <row r="26" spans="1:10" s="121" customFormat="1" x14ac:dyDescent="0.2">
      <c r="A26" s="191"/>
      <c r="B26" s="137" t="s">
        <v>182</v>
      </c>
      <c r="C26" s="138" t="s">
        <v>170</v>
      </c>
      <c r="D26" s="167">
        <v>0</v>
      </c>
      <c r="E26" s="166">
        <v>1</v>
      </c>
      <c r="F26" s="140">
        <f>$D$6</f>
        <v>17</v>
      </c>
      <c r="G26" s="162">
        <f t="shared" si="1"/>
        <v>0</v>
      </c>
      <c r="H26" s="122"/>
    </row>
    <row r="27" spans="1:10" s="121" customFormat="1" x14ac:dyDescent="0.2">
      <c r="A27" s="191"/>
      <c r="B27" s="137" t="s">
        <v>181</v>
      </c>
      <c r="C27" s="138" t="s">
        <v>170</v>
      </c>
      <c r="D27" s="167">
        <v>0</v>
      </c>
      <c r="E27" s="166">
        <v>1</v>
      </c>
      <c r="F27" s="140">
        <f>$D$6</f>
        <v>17</v>
      </c>
      <c r="G27" s="162">
        <f t="shared" si="1"/>
        <v>0</v>
      </c>
      <c r="H27" s="122"/>
    </row>
    <row r="28" spans="1:10" ht="25.5" customHeight="1" x14ac:dyDescent="0.2">
      <c r="A28" s="191"/>
      <c r="B28" s="192" t="s">
        <v>239</v>
      </c>
      <c r="C28" s="192"/>
      <c r="D28" s="192"/>
      <c r="E28" s="192"/>
      <c r="F28" s="192"/>
      <c r="G28" s="159">
        <f>SUM(G23:G27)</f>
        <v>0</v>
      </c>
      <c r="H28" s="118"/>
    </row>
    <row r="29" spans="1:10" ht="25.5" customHeight="1" x14ac:dyDescent="0.2">
      <c r="A29" s="191"/>
      <c r="B29" s="192" t="s">
        <v>240</v>
      </c>
      <c r="C29" s="192"/>
      <c r="D29" s="192"/>
      <c r="E29" s="192"/>
      <c r="F29" s="192"/>
      <c r="G29" s="159">
        <f>G28/D6</f>
        <v>0</v>
      </c>
      <c r="H29" s="118"/>
    </row>
    <row r="30" spans="1:10" ht="25.5" customHeight="1" x14ac:dyDescent="0.2">
      <c r="A30" s="191"/>
      <c r="B30" s="192" t="s">
        <v>180</v>
      </c>
      <c r="C30" s="192"/>
      <c r="D30" s="192"/>
      <c r="E30" s="192"/>
      <c r="F30" s="192"/>
      <c r="G30" s="164">
        <f>G29/20</f>
        <v>0</v>
      </c>
      <c r="H30" s="118"/>
      <c r="I30" s="120"/>
      <c r="J30" s="119"/>
    </row>
    <row r="31" spans="1:10" ht="46.5" customHeight="1" x14ac:dyDescent="0.2">
      <c r="A31" s="169"/>
      <c r="B31" s="136" t="s">
        <v>89</v>
      </c>
      <c r="C31" s="136" t="s">
        <v>199</v>
      </c>
      <c r="D31" s="136" t="s">
        <v>160</v>
      </c>
      <c r="E31" s="136" t="s">
        <v>237</v>
      </c>
      <c r="F31" s="136" t="s">
        <v>197</v>
      </c>
      <c r="G31" s="170" t="s">
        <v>238</v>
      </c>
      <c r="H31" s="118"/>
      <c r="I31" s="120"/>
      <c r="J31" s="119"/>
    </row>
    <row r="32" spans="1:10" x14ac:dyDescent="0.2">
      <c r="A32" s="191" t="s">
        <v>179</v>
      </c>
      <c r="B32" s="137" t="s">
        <v>178</v>
      </c>
      <c r="C32" s="138" t="s">
        <v>170</v>
      </c>
      <c r="D32" s="167">
        <v>0</v>
      </c>
      <c r="E32" s="166">
        <v>1</v>
      </c>
      <c r="F32" s="140">
        <f>$D$6</f>
        <v>17</v>
      </c>
      <c r="G32" s="162">
        <f>D32*E32*F32</f>
        <v>0</v>
      </c>
      <c r="H32" s="118"/>
    </row>
    <row r="33" spans="1:10" s="121" customFormat="1" x14ac:dyDescent="0.2">
      <c r="A33" s="191"/>
      <c r="B33" s="137" t="s">
        <v>177</v>
      </c>
      <c r="C33" s="138" t="s">
        <v>167</v>
      </c>
      <c r="D33" s="167">
        <v>0</v>
      </c>
      <c r="E33" s="166">
        <v>1</v>
      </c>
      <c r="F33" s="140">
        <f>$C$6</f>
        <v>9</v>
      </c>
      <c r="G33" s="162">
        <f t="shared" ref="G33:G42" si="2">D33*E33*F33</f>
        <v>0</v>
      </c>
      <c r="H33" s="122"/>
    </row>
    <row r="34" spans="1:10" s="121" customFormat="1" x14ac:dyDescent="0.2">
      <c r="A34" s="191"/>
      <c r="B34" s="137" t="s">
        <v>176</v>
      </c>
      <c r="C34" s="138" t="s">
        <v>167</v>
      </c>
      <c r="D34" s="167">
        <v>0</v>
      </c>
      <c r="E34" s="166">
        <v>1</v>
      </c>
      <c r="F34" s="140">
        <f>$C$6</f>
        <v>9</v>
      </c>
      <c r="G34" s="162">
        <f t="shared" si="2"/>
        <v>0</v>
      </c>
      <c r="H34" s="122"/>
    </row>
    <row r="35" spans="1:10" s="121" customFormat="1" x14ac:dyDescent="0.2">
      <c r="A35" s="191"/>
      <c r="B35" s="137" t="s">
        <v>175</v>
      </c>
      <c r="C35" s="138" t="s">
        <v>170</v>
      </c>
      <c r="D35" s="167">
        <v>0</v>
      </c>
      <c r="E35" s="166">
        <v>2</v>
      </c>
      <c r="F35" s="140">
        <f>$D$6</f>
        <v>17</v>
      </c>
      <c r="G35" s="162">
        <f t="shared" si="2"/>
        <v>0</v>
      </c>
      <c r="H35" s="122"/>
    </row>
    <row r="36" spans="1:10" s="121" customFormat="1" x14ac:dyDescent="0.2">
      <c r="A36" s="191"/>
      <c r="B36" s="137" t="s">
        <v>174</v>
      </c>
      <c r="C36" s="138" t="s">
        <v>170</v>
      </c>
      <c r="D36" s="167">
        <v>0</v>
      </c>
      <c r="E36" s="166">
        <v>2</v>
      </c>
      <c r="F36" s="140">
        <f>$D$6</f>
        <v>17</v>
      </c>
      <c r="G36" s="162">
        <f t="shared" si="2"/>
        <v>0</v>
      </c>
      <c r="H36" s="122"/>
    </row>
    <row r="37" spans="1:10" s="121" customFormat="1" x14ac:dyDescent="0.2">
      <c r="A37" s="191"/>
      <c r="B37" s="137" t="s">
        <v>173</v>
      </c>
      <c r="C37" s="138" t="s">
        <v>167</v>
      </c>
      <c r="D37" s="167">
        <v>0</v>
      </c>
      <c r="E37" s="166">
        <v>1</v>
      </c>
      <c r="F37" s="140">
        <f>$C$6</f>
        <v>9</v>
      </c>
      <c r="G37" s="162">
        <f t="shared" si="2"/>
        <v>0</v>
      </c>
      <c r="H37" s="122"/>
    </row>
    <row r="38" spans="1:10" s="121" customFormat="1" x14ac:dyDescent="0.2">
      <c r="A38" s="191"/>
      <c r="B38" s="137" t="s">
        <v>172</v>
      </c>
      <c r="C38" s="138" t="s">
        <v>167</v>
      </c>
      <c r="D38" s="167">
        <v>0</v>
      </c>
      <c r="E38" s="166">
        <v>8</v>
      </c>
      <c r="F38" s="140">
        <f>$C$6</f>
        <v>9</v>
      </c>
      <c r="G38" s="162">
        <f t="shared" si="2"/>
        <v>0</v>
      </c>
      <c r="H38" s="122"/>
    </row>
    <row r="39" spans="1:10" s="121" customFormat="1" x14ac:dyDescent="0.2">
      <c r="A39" s="191"/>
      <c r="B39" s="137" t="s">
        <v>171</v>
      </c>
      <c r="C39" s="138" t="s">
        <v>170</v>
      </c>
      <c r="D39" s="167">
        <v>0</v>
      </c>
      <c r="E39" s="166">
        <v>1</v>
      </c>
      <c r="F39" s="140">
        <f>$D$6</f>
        <v>17</v>
      </c>
      <c r="G39" s="162">
        <f t="shared" si="2"/>
        <v>0</v>
      </c>
      <c r="H39" s="122"/>
    </row>
    <row r="40" spans="1:10" s="121" customFormat="1" x14ac:dyDescent="0.2">
      <c r="A40" s="191"/>
      <c r="B40" s="137" t="s">
        <v>232</v>
      </c>
      <c r="C40" s="138" t="s">
        <v>170</v>
      </c>
      <c r="D40" s="167">
        <v>0</v>
      </c>
      <c r="E40" s="166">
        <v>1</v>
      </c>
      <c r="F40" s="140">
        <f>$D$6</f>
        <v>17</v>
      </c>
      <c r="G40" s="162">
        <f t="shared" si="2"/>
        <v>0</v>
      </c>
      <c r="H40" s="122"/>
    </row>
    <row r="41" spans="1:10" s="121" customFormat="1" x14ac:dyDescent="0.2">
      <c r="A41" s="191"/>
      <c r="B41" s="137" t="s">
        <v>169</v>
      </c>
      <c r="C41" s="138" t="s">
        <v>166</v>
      </c>
      <c r="D41" s="167">
        <v>0</v>
      </c>
      <c r="E41" s="166">
        <v>4</v>
      </c>
      <c r="F41" s="140">
        <f>$E$6</f>
        <v>4</v>
      </c>
      <c r="G41" s="162">
        <f t="shared" si="2"/>
        <v>0</v>
      </c>
      <c r="H41" s="122"/>
    </row>
    <row r="42" spans="1:10" s="121" customFormat="1" x14ac:dyDescent="0.2">
      <c r="A42" s="191"/>
      <c r="B42" s="137" t="s">
        <v>168</v>
      </c>
      <c r="C42" s="138" t="s">
        <v>167</v>
      </c>
      <c r="D42" s="167">
        <v>0</v>
      </c>
      <c r="E42" s="166">
        <v>1</v>
      </c>
      <c r="F42" s="140">
        <f>$C$6</f>
        <v>9</v>
      </c>
      <c r="G42" s="162">
        <f t="shared" si="2"/>
        <v>0</v>
      </c>
      <c r="H42" s="122"/>
    </row>
    <row r="43" spans="1:10" ht="25.5" customHeight="1" x14ac:dyDescent="0.2">
      <c r="A43" s="191"/>
      <c r="B43" s="192" t="s">
        <v>241</v>
      </c>
      <c r="C43" s="192"/>
      <c r="D43" s="192"/>
      <c r="E43" s="192"/>
      <c r="F43" s="192"/>
      <c r="G43" s="159">
        <f>SUM(G32:G42)</f>
        <v>0</v>
      </c>
      <c r="H43" s="118"/>
    </row>
    <row r="44" spans="1:10" ht="25.5" customHeight="1" x14ac:dyDescent="0.2">
      <c r="A44" s="191"/>
      <c r="B44" s="192" t="s">
        <v>242</v>
      </c>
      <c r="C44" s="192"/>
      <c r="D44" s="192"/>
      <c r="E44" s="192"/>
      <c r="F44" s="192"/>
      <c r="G44" s="159">
        <f>G43/D6</f>
        <v>0</v>
      </c>
      <c r="H44" s="118"/>
    </row>
    <row r="45" spans="1:10" ht="25.5" customHeight="1" x14ac:dyDescent="0.2">
      <c r="A45" s="191"/>
      <c r="B45" s="192" t="s">
        <v>165</v>
      </c>
      <c r="C45" s="192"/>
      <c r="D45" s="192"/>
      <c r="E45" s="192"/>
      <c r="F45" s="192"/>
      <c r="G45" s="164">
        <f>G44/20</f>
        <v>0</v>
      </c>
      <c r="H45" s="118"/>
      <c r="I45" s="120"/>
      <c r="J45" s="119"/>
    </row>
    <row r="46" spans="1:10" ht="6" customHeight="1" x14ac:dyDescent="0.2">
      <c r="A46" s="118"/>
      <c r="B46" s="118"/>
      <c r="C46" s="118"/>
      <c r="D46" s="118"/>
      <c r="E46" s="118"/>
      <c r="F46" s="118"/>
      <c r="G46" s="163"/>
      <c r="H46" s="118"/>
    </row>
  </sheetData>
  <mergeCells count="15">
    <mergeCell ref="B3:G3"/>
    <mergeCell ref="A32:A45"/>
    <mergeCell ref="B43:F43"/>
    <mergeCell ref="B44:F44"/>
    <mergeCell ref="B45:F45"/>
    <mergeCell ref="B10:G10"/>
    <mergeCell ref="A12:A21"/>
    <mergeCell ref="B19:F19"/>
    <mergeCell ref="B20:F20"/>
    <mergeCell ref="B21:F21"/>
    <mergeCell ref="A23:A30"/>
    <mergeCell ref="B28:F28"/>
    <mergeCell ref="B29:F29"/>
    <mergeCell ref="B30:F30"/>
    <mergeCell ref="C8:E8"/>
  </mergeCells>
  <pageMargins left="0.78740157480314965" right="1.5748031496062993" top="0.78740157480314965" bottom="0.78740157480314965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zoomScaleSheetLayoutView="100" workbookViewId="0">
      <selection activeCell="I30" sqref="I30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09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 x14ac:dyDescent="0.2">
      <c r="A2" s="211" t="s">
        <v>207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">
      <c r="A3" s="211" t="s">
        <v>133</v>
      </c>
      <c r="B3" s="211"/>
      <c r="C3" s="211"/>
      <c r="D3" s="211"/>
      <c r="E3" s="211"/>
      <c r="F3" s="211"/>
      <c r="G3" s="211"/>
      <c r="H3" s="211"/>
      <c r="I3" s="211"/>
    </row>
    <row r="4" spans="1:9" ht="12.75" customHeight="1" x14ac:dyDescent="0.2">
      <c r="A4" s="211" t="s">
        <v>134</v>
      </c>
      <c r="B4" s="212"/>
      <c r="C4" s="212"/>
      <c r="D4" s="212"/>
      <c r="E4" s="212"/>
      <c r="F4" s="212"/>
      <c r="G4" s="212"/>
      <c r="H4" s="212"/>
      <c r="I4" s="212"/>
    </row>
    <row r="5" spans="1:9" ht="12.75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</row>
    <row r="6" spans="1:9" ht="21" customHeight="1" x14ac:dyDescent="0.2">
      <c r="A6" s="214" t="s">
        <v>0</v>
      </c>
      <c r="B6" s="215"/>
      <c r="C6" s="215"/>
      <c r="D6" s="215"/>
      <c r="E6" s="215"/>
      <c r="F6" s="215"/>
      <c r="G6" s="215"/>
      <c r="H6" s="215"/>
      <c r="I6" s="216"/>
    </row>
    <row r="7" spans="1:9" ht="12.75" customHeight="1" x14ac:dyDescent="0.2">
      <c r="A7" s="3" t="s">
        <v>1</v>
      </c>
      <c r="B7" s="197" t="s">
        <v>2</v>
      </c>
      <c r="C7" s="198"/>
      <c r="D7" s="198"/>
      <c r="E7" s="198"/>
      <c r="F7" s="198"/>
      <c r="G7" s="199"/>
      <c r="H7" s="200" t="s">
        <v>208</v>
      </c>
      <c r="I7" s="201"/>
    </row>
    <row r="8" spans="1:9" ht="12.75" customHeight="1" x14ac:dyDescent="0.2">
      <c r="A8" s="4" t="s">
        <v>3</v>
      </c>
      <c r="B8" s="202" t="s">
        <v>4</v>
      </c>
      <c r="C8" s="203"/>
      <c r="D8" s="203"/>
      <c r="E8" s="203"/>
      <c r="F8" s="203"/>
      <c r="G8" s="204"/>
      <c r="H8" s="205" t="s">
        <v>88</v>
      </c>
      <c r="I8" s="206"/>
    </row>
    <row r="9" spans="1:9" ht="12.75" customHeight="1" x14ac:dyDescent="0.2">
      <c r="A9" s="4" t="s">
        <v>5</v>
      </c>
      <c r="B9" s="202" t="s">
        <v>6</v>
      </c>
      <c r="C9" s="203"/>
      <c r="D9" s="203"/>
      <c r="E9" s="203"/>
      <c r="F9" s="203"/>
      <c r="G9" s="204"/>
      <c r="H9" s="207" t="s">
        <v>214</v>
      </c>
      <c r="I9" s="208"/>
    </row>
    <row r="10" spans="1:9" ht="12.75" customHeight="1" x14ac:dyDescent="0.2">
      <c r="A10" s="4" t="s">
        <v>7</v>
      </c>
      <c r="B10" s="202" t="s">
        <v>8</v>
      </c>
      <c r="C10" s="203"/>
      <c r="D10" s="203"/>
      <c r="E10" s="203"/>
      <c r="F10" s="203"/>
      <c r="G10" s="204"/>
      <c r="H10" s="205">
        <v>20</v>
      </c>
      <c r="I10" s="206"/>
    </row>
    <row r="11" spans="1:9" ht="12.75" customHeight="1" x14ac:dyDescent="0.2">
      <c r="A11" s="202" t="s">
        <v>9</v>
      </c>
      <c r="B11" s="203"/>
      <c r="C11" s="203"/>
      <c r="D11" s="203"/>
      <c r="E11" s="203"/>
      <c r="F11" s="203"/>
      <c r="G11" s="203"/>
      <c r="H11" s="203"/>
      <c r="I11" s="204"/>
    </row>
    <row r="12" spans="1:9" ht="14.25" x14ac:dyDescent="0.2">
      <c r="A12" s="223"/>
      <c r="B12" s="224"/>
      <c r="C12" s="224"/>
      <c r="D12" s="224"/>
      <c r="E12" s="224"/>
      <c r="F12" s="224"/>
      <c r="G12" s="224"/>
      <c r="H12" s="224"/>
      <c r="I12" s="225"/>
    </row>
    <row r="13" spans="1:9" ht="21.75" customHeight="1" x14ac:dyDescent="0.2">
      <c r="A13" s="226" t="s">
        <v>94</v>
      </c>
      <c r="B13" s="227"/>
      <c r="C13" s="227"/>
      <c r="D13" s="227"/>
      <c r="E13" s="227"/>
      <c r="F13" s="227"/>
      <c r="G13" s="227"/>
      <c r="H13" s="227"/>
      <c r="I13" s="228"/>
    </row>
    <row r="14" spans="1:9" ht="12.75" customHeight="1" x14ac:dyDescent="0.2">
      <c r="A14" s="229" t="s">
        <v>10</v>
      </c>
      <c r="B14" s="230"/>
      <c r="C14" s="230"/>
      <c r="D14" s="230"/>
      <c r="E14" s="230"/>
      <c r="F14" s="230"/>
      <c r="G14" s="230"/>
      <c r="H14" s="230"/>
      <c r="I14" s="231"/>
    </row>
    <row r="15" spans="1:9" ht="27" customHeight="1" x14ac:dyDescent="0.2">
      <c r="A15" s="4">
        <v>1</v>
      </c>
      <c r="B15" s="202" t="s">
        <v>11</v>
      </c>
      <c r="C15" s="203"/>
      <c r="D15" s="203"/>
      <c r="E15" s="203"/>
      <c r="F15" s="203"/>
      <c r="G15" s="204"/>
      <c r="H15" s="217" t="s">
        <v>216</v>
      </c>
      <c r="I15" s="218"/>
    </row>
    <row r="16" spans="1:9" ht="12.75" customHeight="1" x14ac:dyDescent="0.2">
      <c r="A16" s="4">
        <v>2</v>
      </c>
      <c r="B16" s="202" t="s">
        <v>12</v>
      </c>
      <c r="C16" s="203"/>
      <c r="D16" s="203"/>
      <c r="E16" s="203"/>
      <c r="F16" s="203"/>
      <c r="G16" s="204"/>
      <c r="H16" s="219" t="s">
        <v>209</v>
      </c>
      <c r="I16" s="220"/>
    </row>
    <row r="17" spans="1:9" ht="12.75" customHeight="1" x14ac:dyDescent="0.2">
      <c r="A17" s="4">
        <v>3</v>
      </c>
      <c r="B17" s="202" t="s">
        <v>13</v>
      </c>
      <c r="C17" s="203"/>
      <c r="D17" s="203"/>
      <c r="E17" s="203"/>
      <c r="F17" s="203"/>
      <c r="G17" s="204"/>
      <c r="H17" s="221">
        <v>0</v>
      </c>
      <c r="I17" s="222"/>
    </row>
    <row r="18" spans="1:9" ht="15" customHeight="1" x14ac:dyDescent="0.2">
      <c r="A18" s="4">
        <v>4</v>
      </c>
      <c r="B18" s="202" t="s">
        <v>14</v>
      </c>
      <c r="C18" s="203"/>
      <c r="D18" s="203"/>
      <c r="E18" s="203"/>
      <c r="F18" s="203"/>
      <c r="G18" s="204"/>
      <c r="H18" s="239" t="s">
        <v>247</v>
      </c>
      <c r="I18" s="240"/>
    </row>
    <row r="19" spans="1:9" ht="12.75" customHeight="1" x14ac:dyDescent="0.25">
      <c r="A19" s="5">
        <v>5</v>
      </c>
      <c r="B19" s="202" t="s">
        <v>15</v>
      </c>
      <c r="C19" s="203"/>
      <c r="D19" s="203"/>
      <c r="E19" s="203"/>
      <c r="F19" s="203"/>
      <c r="G19" s="204"/>
      <c r="H19" s="241" t="s">
        <v>211</v>
      </c>
      <c r="I19" s="242"/>
    </row>
    <row r="20" spans="1:9" ht="15" x14ac:dyDescent="0.2">
      <c r="A20" s="243"/>
      <c r="B20" s="244"/>
      <c r="C20" s="244"/>
      <c r="D20" s="244"/>
      <c r="E20" s="244"/>
      <c r="F20" s="244"/>
      <c r="G20" s="244"/>
      <c r="H20" s="244"/>
      <c r="I20" s="245"/>
    </row>
    <row r="21" spans="1:9" ht="23.25" customHeight="1" x14ac:dyDescent="0.2">
      <c r="A21" s="226" t="s">
        <v>16</v>
      </c>
      <c r="B21" s="227"/>
      <c r="C21" s="227"/>
      <c r="D21" s="227"/>
      <c r="E21" s="227"/>
      <c r="F21" s="227"/>
      <c r="G21" s="227"/>
      <c r="H21" s="227"/>
      <c r="I21" s="228"/>
    </row>
    <row r="22" spans="1:9" ht="12.75" customHeight="1" x14ac:dyDescent="0.2">
      <c r="A22" s="94">
        <v>1</v>
      </c>
      <c r="B22" s="229" t="s">
        <v>17</v>
      </c>
      <c r="C22" s="230"/>
      <c r="D22" s="230"/>
      <c r="E22" s="230"/>
      <c r="F22" s="230"/>
      <c r="G22" s="231"/>
      <c r="H22" s="94" t="s">
        <v>18</v>
      </c>
      <c r="I22" s="95" t="s">
        <v>19</v>
      </c>
    </row>
    <row r="23" spans="1:9" ht="12.75" customHeight="1" x14ac:dyDescent="0.2">
      <c r="A23" s="4" t="s">
        <v>1</v>
      </c>
      <c r="B23" s="202" t="s">
        <v>217</v>
      </c>
      <c r="C23" s="203"/>
      <c r="D23" s="203"/>
      <c r="E23" s="203"/>
      <c r="F23" s="203"/>
      <c r="G23" s="203"/>
      <c r="H23" s="204"/>
      <c r="I23" s="33">
        <f>H17</f>
        <v>0</v>
      </c>
    </row>
    <row r="24" spans="1:9" ht="12.75" customHeight="1" x14ac:dyDescent="0.2">
      <c r="A24" s="4" t="s">
        <v>3</v>
      </c>
      <c r="B24" s="232" t="s">
        <v>90</v>
      </c>
      <c r="C24" s="233"/>
      <c r="D24" s="233"/>
      <c r="E24" s="233"/>
      <c r="F24" s="233"/>
      <c r="G24" s="23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35" t="s">
        <v>91</v>
      </c>
      <c r="C25" s="236"/>
      <c r="D25" s="236"/>
      <c r="E25" s="236"/>
      <c r="F25" s="236"/>
      <c r="G25" s="237"/>
      <c r="H25" s="340"/>
      <c r="I25" s="156"/>
    </row>
    <row r="26" spans="1:9" ht="12.75" customHeight="1" x14ac:dyDescent="0.2">
      <c r="A26" s="4" t="s">
        <v>7</v>
      </c>
      <c r="B26" s="238" t="s">
        <v>20</v>
      </c>
      <c r="C26" s="238"/>
      <c r="D26" s="238"/>
      <c r="E26" s="238"/>
      <c r="F26" s="238"/>
      <c r="G26" s="238"/>
      <c r="H26" s="4"/>
      <c r="I26" s="33"/>
    </row>
    <row r="27" spans="1:9" ht="12.75" customHeight="1" x14ac:dyDescent="0.2">
      <c r="A27" s="4" t="s">
        <v>21</v>
      </c>
      <c r="B27" s="238" t="s">
        <v>22</v>
      </c>
      <c r="C27" s="238"/>
      <c r="D27" s="238"/>
      <c r="E27" s="238"/>
      <c r="F27" s="238"/>
      <c r="G27" s="238"/>
      <c r="H27" s="7"/>
      <c r="I27" s="33"/>
    </row>
    <row r="28" spans="1:9" ht="12.75" customHeight="1" x14ac:dyDescent="0.2">
      <c r="A28" s="4" t="s">
        <v>23</v>
      </c>
      <c r="B28" s="238" t="s">
        <v>24</v>
      </c>
      <c r="C28" s="238"/>
      <c r="D28" s="238"/>
      <c r="E28" s="238"/>
      <c r="F28" s="238"/>
      <c r="G28" s="238"/>
      <c r="H28" s="7"/>
      <c r="I28" s="33"/>
    </row>
    <row r="29" spans="1:9" ht="12.75" customHeight="1" x14ac:dyDescent="0.25">
      <c r="A29" s="8" t="s">
        <v>25</v>
      </c>
      <c r="B29" s="238" t="s">
        <v>210</v>
      </c>
      <c r="C29" s="238"/>
      <c r="D29" s="238"/>
      <c r="E29" s="238"/>
      <c r="F29" s="238"/>
      <c r="G29" s="238"/>
      <c r="H29" s="7"/>
      <c r="I29" s="33"/>
    </row>
    <row r="30" spans="1:9" ht="12.75" customHeight="1" x14ac:dyDescent="0.2">
      <c r="A30" s="261" t="s">
        <v>27</v>
      </c>
      <c r="B30" s="262"/>
      <c r="C30" s="262"/>
      <c r="D30" s="262"/>
      <c r="E30" s="262"/>
      <c r="F30" s="262"/>
      <c r="G30" s="262"/>
      <c r="H30" s="263"/>
      <c r="I30" s="32">
        <f>SUM(I23:I29)</f>
        <v>0</v>
      </c>
    </row>
    <row r="31" spans="1:9" ht="14.25" x14ac:dyDescent="0.2">
      <c r="A31" s="223"/>
      <c r="B31" s="224"/>
      <c r="C31" s="224"/>
      <c r="D31" s="224"/>
      <c r="E31" s="224"/>
      <c r="F31" s="224"/>
      <c r="G31" s="224"/>
      <c r="H31" s="224"/>
      <c r="I31" s="225"/>
    </row>
    <row r="32" spans="1:9" ht="23.25" customHeight="1" x14ac:dyDescent="0.2">
      <c r="A32" s="264" t="s">
        <v>28</v>
      </c>
      <c r="B32" s="265"/>
      <c r="C32" s="265"/>
      <c r="D32" s="265"/>
      <c r="E32" s="265"/>
      <c r="F32" s="265"/>
      <c r="G32" s="265"/>
      <c r="H32" s="265"/>
      <c r="I32" s="266"/>
    </row>
    <row r="33" spans="1:9" ht="18" customHeight="1" x14ac:dyDescent="0.2">
      <c r="A33" s="96" t="s">
        <v>29</v>
      </c>
      <c r="B33" s="214" t="s">
        <v>30</v>
      </c>
      <c r="C33" s="215"/>
      <c r="D33" s="215"/>
      <c r="E33" s="215"/>
      <c r="F33" s="215"/>
      <c r="G33" s="215"/>
      <c r="H33" s="97" t="s">
        <v>103</v>
      </c>
      <c r="I33" s="98" t="s">
        <v>19</v>
      </c>
    </row>
    <row r="34" spans="1:9" ht="30" customHeight="1" x14ac:dyDescent="0.2">
      <c r="A34" s="9" t="s">
        <v>1</v>
      </c>
      <c r="B34" s="202" t="s">
        <v>92</v>
      </c>
      <c r="C34" s="203"/>
      <c r="D34" s="203"/>
      <c r="E34" s="203"/>
      <c r="F34" s="203"/>
      <c r="G34" s="204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02" t="s">
        <v>93</v>
      </c>
      <c r="C35" s="203"/>
      <c r="D35" s="203"/>
      <c r="E35" s="203"/>
      <c r="F35" s="203"/>
      <c r="G35" s="204"/>
      <c r="H35" s="34">
        <v>0.121</v>
      </c>
      <c r="I35" s="33">
        <f>TRUNC(I30*H35,2)</f>
        <v>0</v>
      </c>
    </row>
    <row r="36" spans="1:9" ht="14.25" x14ac:dyDescent="0.2">
      <c r="A36" s="246" t="s">
        <v>27</v>
      </c>
      <c r="B36" s="247"/>
      <c r="C36" s="247"/>
      <c r="D36" s="247"/>
      <c r="E36" s="247"/>
      <c r="F36" s="247"/>
      <c r="G36" s="248"/>
      <c r="H36" s="31">
        <f>SUM(H34:H35)</f>
        <v>0.20430000000000001</v>
      </c>
      <c r="I36" s="35">
        <f>SUM(I34:I35)</f>
        <v>0</v>
      </c>
    </row>
    <row r="37" spans="1:9" ht="14.25" x14ac:dyDescent="0.2">
      <c r="A37" s="249" t="s">
        <v>121</v>
      </c>
      <c r="B37" s="250"/>
      <c r="C37" s="250"/>
      <c r="D37" s="250"/>
      <c r="E37" s="250"/>
      <c r="F37" s="250"/>
      <c r="G37" s="251"/>
      <c r="H37" s="60" t="s">
        <v>122</v>
      </c>
      <c r="I37" s="61">
        <f>I30</f>
        <v>0</v>
      </c>
    </row>
    <row r="38" spans="1:9" ht="14.25" x14ac:dyDescent="0.2">
      <c r="A38" s="252"/>
      <c r="B38" s="253"/>
      <c r="C38" s="253"/>
      <c r="D38" s="253"/>
      <c r="E38" s="253"/>
      <c r="F38" s="253"/>
      <c r="G38" s="254"/>
      <c r="H38" s="60" t="s">
        <v>123</v>
      </c>
      <c r="I38" s="61">
        <f>I36</f>
        <v>0</v>
      </c>
    </row>
    <row r="39" spans="1:9" ht="14.25" x14ac:dyDescent="0.2">
      <c r="A39" s="255"/>
      <c r="B39" s="256"/>
      <c r="C39" s="256"/>
      <c r="D39" s="256"/>
      <c r="E39" s="256"/>
      <c r="F39" s="256"/>
      <c r="G39" s="257"/>
      <c r="H39" s="60" t="s">
        <v>27</v>
      </c>
      <c r="I39" s="61">
        <f>SUM(I37:I38)</f>
        <v>0</v>
      </c>
    </row>
    <row r="40" spans="1:9" ht="33" customHeight="1" x14ac:dyDescent="0.2">
      <c r="A40" s="258" t="s">
        <v>124</v>
      </c>
      <c r="B40" s="259"/>
      <c r="C40" s="259"/>
      <c r="D40" s="259"/>
      <c r="E40" s="259"/>
      <c r="F40" s="259"/>
      <c r="G40" s="259"/>
      <c r="H40" s="259"/>
      <c r="I40" s="260"/>
    </row>
    <row r="41" spans="1:9" ht="19.5" customHeight="1" x14ac:dyDescent="0.2">
      <c r="A41" s="99" t="s">
        <v>32</v>
      </c>
      <c r="B41" s="229" t="s">
        <v>33</v>
      </c>
      <c r="C41" s="230"/>
      <c r="D41" s="230"/>
      <c r="E41" s="230"/>
      <c r="F41" s="230"/>
      <c r="G41" s="231"/>
      <c r="H41" s="97" t="s">
        <v>103</v>
      </c>
      <c r="I41" s="100" t="s">
        <v>19</v>
      </c>
    </row>
    <row r="42" spans="1:9" ht="12.75" customHeight="1" x14ac:dyDescent="0.2">
      <c r="A42" s="10" t="s">
        <v>1</v>
      </c>
      <c r="B42" s="202" t="s">
        <v>34</v>
      </c>
      <c r="C42" s="203"/>
      <c r="D42" s="203"/>
      <c r="E42" s="203"/>
      <c r="F42" s="203"/>
      <c r="G42" s="204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02" t="s">
        <v>35</v>
      </c>
      <c r="C43" s="203"/>
      <c r="D43" s="203"/>
      <c r="E43" s="203"/>
      <c r="F43" s="203"/>
      <c r="G43" s="204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02" t="s">
        <v>120</v>
      </c>
      <c r="C44" s="203"/>
      <c r="D44" s="203"/>
      <c r="E44" s="203"/>
      <c r="F44" s="203"/>
      <c r="G44" s="204"/>
      <c r="H44" s="114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202" t="s">
        <v>36</v>
      </c>
      <c r="C45" s="203"/>
      <c r="D45" s="203"/>
      <c r="E45" s="203"/>
      <c r="F45" s="203"/>
      <c r="G45" s="204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02" t="s">
        <v>37</v>
      </c>
      <c r="C46" s="203"/>
      <c r="D46" s="203"/>
      <c r="E46" s="203"/>
      <c r="F46" s="203"/>
      <c r="G46" s="204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02" t="s">
        <v>38</v>
      </c>
      <c r="C47" s="203"/>
      <c r="D47" s="203"/>
      <c r="E47" s="203"/>
      <c r="F47" s="203"/>
      <c r="G47" s="204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02" t="s">
        <v>39</v>
      </c>
      <c r="C48" s="203"/>
      <c r="D48" s="203"/>
      <c r="E48" s="203"/>
      <c r="F48" s="203"/>
      <c r="G48" s="204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02" t="s">
        <v>41</v>
      </c>
      <c r="C49" s="203"/>
      <c r="D49" s="203"/>
      <c r="E49" s="203"/>
      <c r="F49" s="203"/>
      <c r="G49" s="204"/>
      <c r="H49" s="113">
        <v>0.08</v>
      </c>
      <c r="I49" s="33">
        <f>SUM(I39*H49)</f>
        <v>0</v>
      </c>
    </row>
    <row r="50" spans="1:9" ht="18.75" customHeight="1" x14ac:dyDescent="0.2">
      <c r="A50" s="267" t="s">
        <v>31</v>
      </c>
      <c r="B50" s="268"/>
      <c r="C50" s="268"/>
      <c r="D50" s="268"/>
      <c r="E50" s="268"/>
      <c r="F50" s="268"/>
      <c r="G50" s="269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0" t="s">
        <v>125</v>
      </c>
      <c r="B51" s="271"/>
      <c r="C51" s="271"/>
      <c r="D51" s="271"/>
      <c r="E51" s="271"/>
      <c r="F51" s="271"/>
      <c r="G51" s="271"/>
      <c r="H51" s="271"/>
      <c r="I51" s="271"/>
    </row>
    <row r="52" spans="1:9" ht="17.25" customHeight="1" x14ac:dyDescent="0.2">
      <c r="A52" s="101" t="s">
        <v>42</v>
      </c>
      <c r="B52" s="272" t="s">
        <v>43</v>
      </c>
      <c r="C52" s="273"/>
      <c r="D52" s="273"/>
      <c r="E52" s="273"/>
      <c r="F52" s="273"/>
      <c r="G52" s="273"/>
      <c r="H52" s="274"/>
      <c r="I52" s="102" t="s">
        <v>19</v>
      </c>
    </row>
    <row r="53" spans="1:9" ht="15" x14ac:dyDescent="0.2">
      <c r="A53" s="9" t="s">
        <v>1</v>
      </c>
      <c r="B53" s="275" t="s">
        <v>245</v>
      </c>
      <c r="C53" s="276"/>
      <c r="D53" s="276"/>
      <c r="E53" s="276"/>
      <c r="F53" s="276"/>
      <c r="G53" s="276"/>
      <c r="H53" s="277"/>
      <c r="I53" s="38">
        <f>(H54*H55)-(I23*50%*H56)</f>
        <v>0</v>
      </c>
    </row>
    <row r="54" spans="1:9" ht="24.75" customHeight="1" x14ac:dyDescent="0.2">
      <c r="A54" s="9"/>
      <c r="B54" s="284" t="s">
        <v>45</v>
      </c>
      <c r="C54" s="285"/>
      <c r="D54" s="285"/>
      <c r="E54" s="285"/>
      <c r="F54" s="285"/>
      <c r="G54" s="286"/>
      <c r="H54" s="109">
        <v>0</v>
      </c>
      <c r="I54" s="33" t="s">
        <v>46</v>
      </c>
    </row>
    <row r="55" spans="1:9" ht="12.75" customHeight="1" x14ac:dyDescent="0.2">
      <c r="A55" s="12"/>
      <c r="B55" s="284" t="s">
        <v>117</v>
      </c>
      <c r="C55" s="285"/>
      <c r="D55" s="285"/>
      <c r="E55" s="285"/>
      <c r="F55" s="285"/>
      <c r="G55" s="286"/>
      <c r="H55" s="110">
        <v>0</v>
      </c>
      <c r="I55" s="39" t="s">
        <v>46</v>
      </c>
    </row>
    <row r="56" spans="1:9" ht="12.75" customHeight="1" x14ac:dyDescent="0.2">
      <c r="A56" s="9"/>
      <c r="B56" s="284" t="s">
        <v>47</v>
      </c>
      <c r="C56" s="285"/>
      <c r="D56" s="285"/>
      <c r="E56" s="285"/>
      <c r="F56" s="285"/>
      <c r="G56" s="286"/>
      <c r="H56" s="111">
        <v>0</v>
      </c>
      <c r="I56" s="33"/>
    </row>
    <row r="57" spans="1:9" ht="15" customHeight="1" x14ac:dyDescent="0.2">
      <c r="A57" s="9" t="s">
        <v>3</v>
      </c>
      <c r="B57" s="211" t="s">
        <v>48</v>
      </c>
      <c r="C57" s="211"/>
      <c r="D57" s="211"/>
      <c r="E57" s="211"/>
      <c r="F57" s="211"/>
      <c r="G57" s="211"/>
      <c r="H57" s="37"/>
      <c r="I57" s="115">
        <v>0</v>
      </c>
    </row>
    <row r="58" spans="1:9" ht="17.25" customHeight="1" x14ac:dyDescent="0.2">
      <c r="A58" s="9" t="s">
        <v>5</v>
      </c>
      <c r="B58" s="211" t="s">
        <v>49</v>
      </c>
      <c r="C58" s="211"/>
      <c r="D58" s="211"/>
      <c r="E58" s="211"/>
      <c r="F58" s="211"/>
      <c r="G58" s="211"/>
      <c r="H58" s="13"/>
      <c r="I58" s="115">
        <v>0</v>
      </c>
    </row>
    <row r="59" spans="1:9" ht="28.5" customHeight="1" x14ac:dyDescent="0.2">
      <c r="A59" s="9" t="s">
        <v>7</v>
      </c>
      <c r="B59" s="211" t="s">
        <v>86</v>
      </c>
      <c r="C59" s="211"/>
      <c r="D59" s="211"/>
      <c r="E59" s="211"/>
      <c r="F59" s="211"/>
      <c r="G59" s="211"/>
      <c r="H59" s="13"/>
      <c r="I59" s="116">
        <v>0</v>
      </c>
    </row>
    <row r="60" spans="1:9" ht="22.5" customHeight="1" x14ac:dyDescent="0.2">
      <c r="A60" s="9" t="s">
        <v>21</v>
      </c>
      <c r="B60" s="211" t="s">
        <v>212</v>
      </c>
      <c r="C60" s="211"/>
      <c r="D60" s="211"/>
      <c r="E60" s="211"/>
      <c r="F60" s="211"/>
      <c r="G60" s="211"/>
      <c r="H60" s="13"/>
      <c r="I60" s="116">
        <v>0</v>
      </c>
    </row>
    <row r="61" spans="1:9" ht="22.5" customHeight="1" x14ac:dyDescent="0.2">
      <c r="A61" s="9" t="s">
        <v>23</v>
      </c>
      <c r="B61" s="211" t="s">
        <v>87</v>
      </c>
      <c r="C61" s="211"/>
      <c r="D61" s="211"/>
      <c r="E61" s="211"/>
      <c r="F61" s="211"/>
      <c r="G61" s="211"/>
      <c r="H61" s="13"/>
      <c r="I61" s="116">
        <v>0</v>
      </c>
    </row>
    <row r="62" spans="1:9" ht="19.5" customHeight="1" x14ac:dyDescent="0.2">
      <c r="A62" s="14"/>
      <c r="B62" s="278" t="s">
        <v>31</v>
      </c>
      <c r="C62" s="279"/>
      <c r="D62" s="279"/>
      <c r="E62" s="279"/>
      <c r="F62" s="279"/>
      <c r="G62" s="279"/>
      <c r="H62" s="280"/>
      <c r="I62" s="35">
        <f>SUM(I53:I61)</f>
        <v>0</v>
      </c>
    </row>
    <row r="63" spans="1:9" ht="30.75" customHeight="1" x14ac:dyDescent="0.2">
      <c r="A63" s="264" t="s">
        <v>50</v>
      </c>
      <c r="B63" s="265"/>
      <c r="C63" s="265"/>
      <c r="D63" s="265"/>
      <c r="E63" s="265"/>
      <c r="F63" s="265"/>
      <c r="G63" s="265"/>
      <c r="H63" s="265"/>
      <c r="I63" s="266"/>
    </row>
    <row r="64" spans="1:9" ht="20.25" customHeight="1" x14ac:dyDescent="0.2">
      <c r="A64" s="103">
        <v>2</v>
      </c>
      <c r="B64" s="281" t="s">
        <v>51</v>
      </c>
      <c r="C64" s="282"/>
      <c r="D64" s="282"/>
      <c r="E64" s="282"/>
      <c r="F64" s="282"/>
      <c r="G64" s="282"/>
      <c r="H64" s="283"/>
      <c r="I64" s="104" t="s">
        <v>19</v>
      </c>
    </row>
    <row r="65" spans="1:9" ht="12.75" customHeight="1" x14ac:dyDescent="0.2">
      <c r="A65" s="9" t="s">
        <v>29</v>
      </c>
      <c r="B65" s="202" t="s">
        <v>30</v>
      </c>
      <c r="C65" s="203"/>
      <c r="D65" s="203"/>
      <c r="E65" s="203"/>
      <c r="F65" s="203"/>
      <c r="G65" s="203"/>
      <c r="H65" s="204"/>
      <c r="I65" s="33">
        <f>I36</f>
        <v>0</v>
      </c>
    </row>
    <row r="66" spans="1:9" ht="12.75" customHeight="1" x14ac:dyDescent="0.2">
      <c r="A66" s="9" t="s">
        <v>32</v>
      </c>
      <c r="B66" s="202" t="s">
        <v>33</v>
      </c>
      <c r="C66" s="203"/>
      <c r="D66" s="203"/>
      <c r="E66" s="203"/>
      <c r="F66" s="203"/>
      <c r="G66" s="203"/>
      <c r="H66" s="204"/>
      <c r="I66" s="33">
        <f>I50</f>
        <v>0</v>
      </c>
    </row>
    <row r="67" spans="1:9" ht="12.75" customHeight="1" x14ac:dyDescent="0.2">
      <c r="A67" s="9" t="s">
        <v>42</v>
      </c>
      <c r="B67" s="202" t="s">
        <v>43</v>
      </c>
      <c r="C67" s="203"/>
      <c r="D67" s="203"/>
      <c r="E67" s="203"/>
      <c r="F67" s="203"/>
      <c r="G67" s="203"/>
      <c r="H67" s="204"/>
      <c r="I67" s="33">
        <f>I62</f>
        <v>0</v>
      </c>
    </row>
    <row r="68" spans="1:9" ht="14.25" x14ac:dyDescent="0.2">
      <c r="A68" s="278" t="s">
        <v>27</v>
      </c>
      <c r="B68" s="279"/>
      <c r="C68" s="279"/>
      <c r="D68" s="279"/>
      <c r="E68" s="279"/>
      <c r="F68" s="279"/>
      <c r="G68" s="279"/>
      <c r="H68" s="280"/>
      <c r="I68" s="35">
        <f>SUM(I65:I67)</f>
        <v>0</v>
      </c>
    </row>
    <row r="69" spans="1:9" ht="14.25" x14ac:dyDescent="0.2">
      <c r="A69" s="223"/>
      <c r="B69" s="224"/>
      <c r="C69" s="224"/>
      <c r="D69" s="224"/>
      <c r="E69" s="224"/>
      <c r="F69" s="224"/>
      <c r="G69" s="224"/>
      <c r="H69" s="224"/>
      <c r="I69" s="225"/>
    </row>
    <row r="70" spans="1:9" ht="26.25" customHeight="1" x14ac:dyDescent="0.2">
      <c r="A70" s="264" t="s">
        <v>52</v>
      </c>
      <c r="B70" s="265"/>
      <c r="C70" s="265"/>
      <c r="D70" s="265"/>
      <c r="E70" s="265"/>
      <c r="F70" s="265"/>
      <c r="G70" s="265"/>
      <c r="H70" s="265"/>
      <c r="I70" s="266"/>
    </row>
    <row r="71" spans="1:9" ht="26.25" customHeight="1" x14ac:dyDescent="0.2">
      <c r="A71" s="94">
        <v>3</v>
      </c>
      <c r="B71" s="229" t="s">
        <v>104</v>
      </c>
      <c r="C71" s="230"/>
      <c r="D71" s="230"/>
      <c r="E71" s="230"/>
      <c r="F71" s="230"/>
      <c r="G71" s="231"/>
      <c r="H71" s="94" t="s">
        <v>103</v>
      </c>
      <c r="I71" s="95" t="s">
        <v>19</v>
      </c>
    </row>
    <row r="72" spans="1:9" ht="39" customHeight="1" x14ac:dyDescent="0.2">
      <c r="A72" s="9" t="s">
        <v>1</v>
      </c>
      <c r="B72" s="238" t="s">
        <v>95</v>
      </c>
      <c r="C72" s="238"/>
      <c r="D72" s="238"/>
      <c r="E72" s="238"/>
      <c r="F72" s="238"/>
      <c r="G72" s="238"/>
      <c r="H72" s="29"/>
      <c r="I72" s="40">
        <f>(I30+I49+I36+I62)/12*73.26%</f>
        <v>0</v>
      </c>
    </row>
    <row r="73" spans="1:9" ht="15" x14ac:dyDescent="0.2">
      <c r="A73" s="9" t="s">
        <v>3</v>
      </c>
      <c r="B73" s="287" t="s">
        <v>53</v>
      </c>
      <c r="C73" s="287"/>
      <c r="D73" s="287"/>
      <c r="E73" s="287"/>
      <c r="F73" s="287"/>
      <c r="G73" s="287"/>
      <c r="H73" s="6">
        <v>0.08</v>
      </c>
      <c r="I73" s="33">
        <f>I72*H73</f>
        <v>0</v>
      </c>
    </row>
    <row r="74" spans="1:9" ht="12.75" customHeight="1" x14ac:dyDescent="0.2">
      <c r="A74" s="15" t="s">
        <v>5</v>
      </c>
      <c r="B74" s="238" t="s">
        <v>54</v>
      </c>
      <c r="C74" s="238"/>
      <c r="D74" s="238"/>
      <c r="E74" s="238"/>
      <c r="F74" s="238"/>
      <c r="G74" s="238"/>
      <c r="H74" s="29"/>
      <c r="I74" s="41">
        <f>I49*50%</f>
        <v>0</v>
      </c>
    </row>
    <row r="75" spans="1:9" ht="17.25" customHeight="1" x14ac:dyDescent="0.2">
      <c r="A75" s="15" t="s">
        <v>7</v>
      </c>
      <c r="B75" s="238" t="s">
        <v>96</v>
      </c>
      <c r="C75" s="238"/>
      <c r="D75" s="238"/>
      <c r="E75" s="238"/>
      <c r="F75" s="238"/>
      <c r="G75" s="238"/>
      <c r="H75" s="29"/>
      <c r="I75" s="41">
        <f>(I30+I68)/12*8.14%</f>
        <v>0</v>
      </c>
    </row>
    <row r="76" spans="1:9" ht="15" x14ac:dyDescent="0.2">
      <c r="A76" s="9" t="s">
        <v>21</v>
      </c>
      <c r="B76" s="287" t="s">
        <v>55</v>
      </c>
      <c r="C76" s="287"/>
      <c r="D76" s="287"/>
      <c r="E76" s="287"/>
      <c r="F76" s="287"/>
      <c r="G76" s="287"/>
      <c r="H76" s="6"/>
      <c r="I76" s="33">
        <f>I75*8.14%</f>
        <v>0</v>
      </c>
    </row>
    <row r="77" spans="1:9" ht="12.75" customHeight="1" x14ac:dyDescent="0.2">
      <c r="A77" s="15" t="s">
        <v>23</v>
      </c>
      <c r="B77" s="238" t="s">
        <v>56</v>
      </c>
      <c r="C77" s="238"/>
      <c r="D77" s="238"/>
      <c r="E77" s="238"/>
      <c r="F77" s="238"/>
      <c r="G77" s="238"/>
      <c r="H77" s="29"/>
      <c r="I77" s="41">
        <f>(I49*50%)</f>
        <v>0</v>
      </c>
    </row>
    <row r="78" spans="1:9" ht="14.25" x14ac:dyDescent="0.2">
      <c r="A78" s="278" t="s">
        <v>27</v>
      </c>
      <c r="B78" s="279"/>
      <c r="C78" s="279"/>
      <c r="D78" s="279"/>
      <c r="E78" s="279"/>
      <c r="F78" s="279"/>
      <c r="G78" s="279"/>
      <c r="H78" s="280"/>
      <c r="I78" s="35">
        <f>SUM(I72:I77)</f>
        <v>0</v>
      </c>
    </row>
    <row r="79" spans="1:9" ht="14.25" x14ac:dyDescent="0.2">
      <c r="A79" s="291" t="s">
        <v>126</v>
      </c>
      <c r="B79" s="291"/>
      <c r="C79" s="291"/>
      <c r="D79" s="291"/>
      <c r="E79" s="291"/>
      <c r="F79" s="291"/>
      <c r="G79" s="291"/>
      <c r="H79" s="68" t="s">
        <v>122</v>
      </c>
      <c r="I79" s="62">
        <f>I30</f>
        <v>0</v>
      </c>
    </row>
    <row r="80" spans="1:9" ht="14.25" x14ac:dyDescent="0.2">
      <c r="A80" s="291"/>
      <c r="B80" s="291"/>
      <c r="C80" s="291"/>
      <c r="D80" s="291"/>
      <c r="E80" s="291"/>
      <c r="F80" s="291"/>
      <c r="G80" s="291"/>
      <c r="H80" s="68" t="s">
        <v>127</v>
      </c>
      <c r="I80" s="62">
        <f>I68</f>
        <v>0</v>
      </c>
    </row>
    <row r="81" spans="1:9" ht="14.25" x14ac:dyDescent="0.2">
      <c r="A81" s="291"/>
      <c r="B81" s="291"/>
      <c r="C81" s="291"/>
      <c r="D81" s="291"/>
      <c r="E81" s="291"/>
      <c r="F81" s="291"/>
      <c r="G81" s="291"/>
      <c r="H81" s="68" t="s">
        <v>128</v>
      </c>
      <c r="I81" s="62">
        <f>I78</f>
        <v>0</v>
      </c>
    </row>
    <row r="82" spans="1:9" ht="14.25" x14ac:dyDescent="0.2">
      <c r="A82" s="291"/>
      <c r="B82" s="291"/>
      <c r="C82" s="291"/>
      <c r="D82" s="291"/>
      <c r="E82" s="291"/>
      <c r="F82" s="291"/>
      <c r="G82" s="291"/>
      <c r="H82" s="63" t="s">
        <v>27</v>
      </c>
      <c r="I82" s="64">
        <f>SUM(I79:I81)</f>
        <v>0</v>
      </c>
    </row>
    <row r="83" spans="1:9" ht="26.25" customHeight="1" x14ac:dyDescent="0.2">
      <c r="A83" s="226" t="s">
        <v>57</v>
      </c>
      <c r="B83" s="227"/>
      <c r="C83" s="227"/>
      <c r="D83" s="227"/>
      <c r="E83" s="227"/>
      <c r="F83" s="227"/>
      <c r="G83" s="227"/>
      <c r="H83" s="227"/>
      <c r="I83" s="228"/>
    </row>
    <row r="84" spans="1:9" ht="14.25" x14ac:dyDescent="0.2">
      <c r="A84" s="105" t="s">
        <v>58</v>
      </c>
      <c r="B84" s="292" t="s">
        <v>59</v>
      </c>
      <c r="C84" s="292"/>
      <c r="D84" s="292"/>
      <c r="E84" s="292"/>
      <c r="F84" s="292"/>
      <c r="G84" s="292"/>
      <c r="H84" s="94" t="s">
        <v>103</v>
      </c>
      <c r="I84" s="106" t="s">
        <v>19</v>
      </c>
    </row>
    <row r="85" spans="1:9" ht="24.75" customHeight="1" x14ac:dyDescent="0.2">
      <c r="A85" s="9" t="s">
        <v>1</v>
      </c>
      <c r="B85" s="238" t="s">
        <v>118</v>
      </c>
      <c r="C85" s="238"/>
      <c r="D85" s="238"/>
      <c r="E85" s="238"/>
      <c r="F85" s="238"/>
      <c r="G85" s="238"/>
      <c r="H85" s="29">
        <v>1.01E-2</v>
      </c>
      <c r="I85" s="33">
        <f>H85*I82</f>
        <v>0</v>
      </c>
    </row>
    <row r="86" spans="1:9" ht="15" x14ac:dyDescent="0.2">
      <c r="A86" s="9" t="s">
        <v>3</v>
      </c>
      <c r="B86" s="287" t="s">
        <v>59</v>
      </c>
      <c r="C86" s="287"/>
      <c r="D86" s="287"/>
      <c r="E86" s="287"/>
      <c r="F86" s="287"/>
      <c r="G86" s="287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87" t="s">
        <v>97</v>
      </c>
      <c r="C87" s="287"/>
      <c r="D87" s="287"/>
      <c r="E87" s="287"/>
      <c r="F87" s="287"/>
      <c r="G87" s="287"/>
      <c r="H87" s="65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7" t="s">
        <v>98</v>
      </c>
      <c r="C88" s="287"/>
      <c r="D88" s="287"/>
      <c r="E88" s="287"/>
      <c r="F88" s="287"/>
      <c r="G88" s="287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7" t="s">
        <v>99</v>
      </c>
      <c r="C89" s="287"/>
      <c r="D89" s="287"/>
      <c r="E89" s="287"/>
      <c r="F89" s="287"/>
      <c r="G89" s="287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7" t="s">
        <v>26</v>
      </c>
      <c r="C90" s="287"/>
      <c r="D90" s="287"/>
      <c r="E90" s="287"/>
      <c r="F90" s="287"/>
      <c r="G90" s="287"/>
      <c r="H90" s="6"/>
      <c r="I90" s="33"/>
    </row>
    <row r="91" spans="1:9" ht="14.25" x14ac:dyDescent="0.2">
      <c r="A91" s="278" t="s">
        <v>31</v>
      </c>
      <c r="B91" s="279"/>
      <c r="C91" s="279"/>
      <c r="D91" s="279"/>
      <c r="E91" s="279"/>
      <c r="F91" s="279"/>
      <c r="G91" s="279"/>
      <c r="H91" s="280"/>
      <c r="I91" s="35">
        <f>SUM(I85:I89)</f>
        <v>0</v>
      </c>
    </row>
    <row r="92" spans="1:9" ht="14.25" x14ac:dyDescent="0.2">
      <c r="A92" s="105" t="s">
        <v>60</v>
      </c>
      <c r="B92" s="288" t="s">
        <v>61</v>
      </c>
      <c r="C92" s="289"/>
      <c r="D92" s="289"/>
      <c r="E92" s="289"/>
      <c r="F92" s="289"/>
      <c r="G92" s="289"/>
      <c r="H92" s="290"/>
      <c r="I92" s="106" t="s">
        <v>19</v>
      </c>
    </row>
    <row r="93" spans="1:9" ht="12.75" customHeight="1" x14ac:dyDescent="0.2">
      <c r="A93" s="9" t="s">
        <v>1</v>
      </c>
      <c r="B93" s="211" t="s">
        <v>62</v>
      </c>
      <c r="C93" s="211"/>
      <c r="D93" s="211"/>
      <c r="E93" s="211"/>
      <c r="F93" s="211"/>
      <c r="G93" s="211"/>
      <c r="H93" s="42"/>
      <c r="I93" s="43">
        <f>(I82/220*15)</f>
        <v>0</v>
      </c>
    </row>
    <row r="94" spans="1:9" ht="15" x14ac:dyDescent="0.2">
      <c r="A94" s="9" t="s">
        <v>3</v>
      </c>
      <c r="B94" s="293" t="s">
        <v>63</v>
      </c>
      <c r="C94" s="293"/>
      <c r="D94" s="293"/>
      <c r="E94" s="293"/>
      <c r="F94" s="293"/>
      <c r="G94" s="293"/>
      <c r="H94" s="44">
        <f>H50</f>
        <v>0.34</v>
      </c>
      <c r="I94" s="43">
        <f>I93*H94</f>
        <v>0</v>
      </c>
    </row>
    <row r="95" spans="1:9" ht="14.25" x14ac:dyDescent="0.2">
      <c r="A95" s="278" t="s">
        <v>31</v>
      </c>
      <c r="B95" s="279"/>
      <c r="C95" s="279"/>
      <c r="D95" s="279"/>
      <c r="E95" s="279"/>
      <c r="F95" s="279"/>
      <c r="G95" s="279"/>
      <c r="H95" s="280"/>
      <c r="I95" s="30">
        <f>SUM(I93:I94)</f>
        <v>0</v>
      </c>
    </row>
    <row r="96" spans="1:9" ht="21.75" customHeight="1" x14ac:dyDescent="0.2">
      <c r="A96" s="264" t="s">
        <v>64</v>
      </c>
      <c r="B96" s="265"/>
      <c r="C96" s="265"/>
      <c r="D96" s="265"/>
      <c r="E96" s="265"/>
      <c r="F96" s="265"/>
      <c r="G96" s="265"/>
      <c r="H96" s="265"/>
      <c r="I96" s="266"/>
    </row>
    <row r="97" spans="1:9" ht="12.75" customHeight="1" x14ac:dyDescent="0.2">
      <c r="A97" s="96">
        <v>4</v>
      </c>
      <c r="B97" s="229" t="s">
        <v>65</v>
      </c>
      <c r="C97" s="230"/>
      <c r="D97" s="230"/>
      <c r="E97" s="230"/>
      <c r="F97" s="230"/>
      <c r="G97" s="230"/>
      <c r="H97" s="231"/>
      <c r="I97" s="98" t="s">
        <v>19</v>
      </c>
    </row>
    <row r="98" spans="1:9" ht="12.75" customHeight="1" x14ac:dyDescent="0.2">
      <c r="A98" s="9" t="s">
        <v>58</v>
      </c>
      <c r="B98" s="211" t="s">
        <v>59</v>
      </c>
      <c r="C98" s="211"/>
      <c r="D98" s="211"/>
      <c r="E98" s="211"/>
      <c r="F98" s="211"/>
      <c r="G98" s="211"/>
      <c r="H98" s="16"/>
      <c r="I98" s="33">
        <f>I91</f>
        <v>0</v>
      </c>
    </row>
    <row r="99" spans="1:9" ht="12.75" customHeight="1" x14ac:dyDescent="0.2">
      <c r="A99" s="9" t="s">
        <v>60</v>
      </c>
      <c r="B99" s="211" t="s">
        <v>61</v>
      </c>
      <c r="C99" s="211"/>
      <c r="D99" s="211"/>
      <c r="E99" s="211"/>
      <c r="F99" s="211"/>
      <c r="G99" s="211"/>
      <c r="H99" s="16"/>
      <c r="I99" s="33">
        <f>I95</f>
        <v>0</v>
      </c>
    </row>
    <row r="100" spans="1:9" ht="14.25" x14ac:dyDescent="0.2">
      <c r="A100" s="278" t="s">
        <v>27</v>
      </c>
      <c r="B100" s="279"/>
      <c r="C100" s="279"/>
      <c r="D100" s="279"/>
      <c r="E100" s="279"/>
      <c r="F100" s="279"/>
      <c r="G100" s="279"/>
      <c r="H100" s="280"/>
      <c r="I100" s="35">
        <f>SUM(I98:I99)</f>
        <v>0</v>
      </c>
    </row>
    <row r="101" spans="1:9" ht="14.25" x14ac:dyDescent="0.2">
      <c r="A101" s="223"/>
      <c r="B101" s="224"/>
      <c r="C101" s="224"/>
      <c r="D101" s="224"/>
      <c r="E101" s="224"/>
      <c r="F101" s="224"/>
      <c r="G101" s="224"/>
      <c r="H101" s="224"/>
      <c r="I101" s="225"/>
    </row>
    <row r="102" spans="1:9" ht="18.75" customHeight="1" x14ac:dyDescent="0.2">
      <c r="A102" s="226" t="s">
        <v>66</v>
      </c>
      <c r="B102" s="227"/>
      <c r="C102" s="227"/>
      <c r="D102" s="227"/>
      <c r="E102" s="227"/>
      <c r="F102" s="227"/>
      <c r="G102" s="227"/>
      <c r="H102" s="227"/>
      <c r="I102" s="228"/>
    </row>
    <row r="103" spans="1:9" ht="12.75" customHeight="1" x14ac:dyDescent="0.2">
      <c r="A103" s="96">
        <v>5</v>
      </c>
      <c r="B103" s="229" t="s">
        <v>67</v>
      </c>
      <c r="C103" s="230"/>
      <c r="D103" s="230"/>
      <c r="E103" s="230"/>
      <c r="F103" s="230"/>
      <c r="G103" s="230"/>
      <c r="H103" s="231"/>
      <c r="I103" s="98" t="s">
        <v>19</v>
      </c>
    </row>
    <row r="104" spans="1:9" ht="15" customHeight="1" x14ac:dyDescent="0.2">
      <c r="A104" s="9" t="s">
        <v>1</v>
      </c>
      <c r="B104" s="202" t="s">
        <v>68</v>
      </c>
      <c r="C104" s="203"/>
      <c r="D104" s="203"/>
      <c r="E104" s="203"/>
      <c r="F104" s="203"/>
      <c r="G104" s="203"/>
      <c r="H104" s="204"/>
      <c r="I104" s="33">
        <f>UNIF</f>
        <v>0</v>
      </c>
    </row>
    <row r="105" spans="1:9" ht="12.75" customHeight="1" x14ac:dyDescent="0.2">
      <c r="A105" s="9" t="s">
        <v>3</v>
      </c>
      <c r="B105" s="202" t="s">
        <v>69</v>
      </c>
      <c r="C105" s="203"/>
      <c r="D105" s="203"/>
      <c r="E105" s="203"/>
      <c r="F105" s="203"/>
      <c r="G105" s="203"/>
      <c r="H105" s="204"/>
      <c r="I105" s="112">
        <v>0</v>
      </c>
    </row>
    <row r="106" spans="1:9" ht="15" x14ac:dyDescent="0.2">
      <c r="A106" s="9" t="s">
        <v>5</v>
      </c>
      <c r="B106" s="275" t="s">
        <v>70</v>
      </c>
      <c r="C106" s="276"/>
      <c r="D106" s="276"/>
      <c r="E106" s="276"/>
      <c r="F106" s="276"/>
      <c r="G106" s="276"/>
      <c r="H106" s="277"/>
      <c r="I106" s="155">
        <f>EQUIP</f>
        <v>0</v>
      </c>
    </row>
    <row r="107" spans="1:9" ht="12.75" customHeight="1" x14ac:dyDescent="0.2">
      <c r="A107" s="9" t="s">
        <v>7</v>
      </c>
      <c r="B107" s="202" t="s">
        <v>213</v>
      </c>
      <c r="C107" s="203"/>
      <c r="D107" s="203"/>
      <c r="E107" s="203"/>
      <c r="F107" s="203"/>
      <c r="G107" s="203"/>
      <c r="H107" s="204"/>
      <c r="I107" s="38">
        <f>ARMAM.</f>
        <v>0</v>
      </c>
    </row>
    <row r="108" spans="1:9" ht="14.25" x14ac:dyDescent="0.2">
      <c r="A108" s="278" t="s">
        <v>27</v>
      </c>
      <c r="B108" s="279"/>
      <c r="C108" s="279"/>
      <c r="D108" s="279"/>
      <c r="E108" s="279"/>
      <c r="F108" s="279"/>
      <c r="G108" s="279"/>
      <c r="H108" s="280"/>
      <c r="I108" s="45">
        <f>ROUND(SUM(I104:I107),2)</f>
        <v>0</v>
      </c>
    </row>
    <row r="109" spans="1:9" ht="14.25" customHeight="1" x14ac:dyDescent="0.2">
      <c r="A109" s="294" t="s">
        <v>129</v>
      </c>
      <c r="B109" s="295"/>
      <c r="C109" s="295"/>
      <c r="D109" s="295"/>
      <c r="E109" s="295"/>
      <c r="F109" s="295"/>
      <c r="G109" s="296"/>
      <c r="H109" s="68" t="s">
        <v>122</v>
      </c>
      <c r="I109" s="66">
        <f>I30</f>
        <v>0</v>
      </c>
    </row>
    <row r="110" spans="1:9" ht="14.25" x14ac:dyDescent="0.2">
      <c r="A110" s="297"/>
      <c r="B110" s="298"/>
      <c r="C110" s="298"/>
      <c r="D110" s="298"/>
      <c r="E110" s="298"/>
      <c r="F110" s="298"/>
      <c r="G110" s="299"/>
      <c r="H110" s="68" t="s">
        <v>127</v>
      </c>
      <c r="I110" s="66">
        <f>I68</f>
        <v>0</v>
      </c>
    </row>
    <row r="111" spans="1:9" ht="14.25" x14ac:dyDescent="0.2">
      <c r="A111" s="297"/>
      <c r="B111" s="298"/>
      <c r="C111" s="298"/>
      <c r="D111" s="298"/>
      <c r="E111" s="298"/>
      <c r="F111" s="298"/>
      <c r="G111" s="299"/>
      <c r="H111" s="68" t="s">
        <v>128</v>
      </c>
      <c r="I111" s="66">
        <f>I78</f>
        <v>0</v>
      </c>
    </row>
    <row r="112" spans="1:9" ht="14.25" x14ac:dyDescent="0.2">
      <c r="A112" s="297"/>
      <c r="B112" s="298"/>
      <c r="C112" s="298"/>
      <c r="D112" s="298"/>
      <c r="E112" s="298"/>
      <c r="F112" s="298"/>
      <c r="G112" s="299"/>
      <c r="H112" s="68" t="s">
        <v>130</v>
      </c>
      <c r="I112" s="66">
        <f>I100</f>
        <v>0</v>
      </c>
    </row>
    <row r="113" spans="1:9" ht="14.25" x14ac:dyDescent="0.2">
      <c r="A113" s="297"/>
      <c r="B113" s="298"/>
      <c r="C113" s="298"/>
      <c r="D113" s="298"/>
      <c r="E113" s="298"/>
      <c r="F113" s="298"/>
      <c r="G113" s="299"/>
      <c r="H113" s="68" t="s">
        <v>131</v>
      </c>
      <c r="I113" s="64">
        <f>I108</f>
        <v>0</v>
      </c>
    </row>
    <row r="114" spans="1:9" ht="14.25" x14ac:dyDescent="0.2">
      <c r="A114" s="300"/>
      <c r="B114" s="301"/>
      <c r="C114" s="301"/>
      <c r="D114" s="301"/>
      <c r="E114" s="301"/>
      <c r="F114" s="301"/>
      <c r="G114" s="302"/>
      <c r="H114" s="68" t="s">
        <v>27</v>
      </c>
      <c r="I114" s="67">
        <f>SUM(I109:I113)</f>
        <v>0</v>
      </c>
    </row>
    <row r="115" spans="1:9" ht="24" customHeight="1" x14ac:dyDescent="0.2">
      <c r="A115" s="303" t="s">
        <v>71</v>
      </c>
      <c r="B115" s="303"/>
      <c r="C115" s="303"/>
      <c r="D115" s="303"/>
      <c r="E115" s="303"/>
      <c r="F115" s="303"/>
      <c r="G115" s="303"/>
      <c r="H115" s="303"/>
      <c r="I115" s="303"/>
    </row>
    <row r="116" spans="1:9" ht="28.5" x14ac:dyDescent="0.2">
      <c r="A116" s="96">
        <v>6</v>
      </c>
      <c r="B116" s="288" t="s">
        <v>72</v>
      </c>
      <c r="C116" s="289"/>
      <c r="D116" s="289"/>
      <c r="E116" s="289"/>
      <c r="F116" s="289"/>
      <c r="G116" s="290"/>
      <c r="H116" s="97" t="s">
        <v>18</v>
      </c>
      <c r="I116" s="98" t="s">
        <v>19</v>
      </c>
    </row>
    <row r="117" spans="1:9" ht="15" x14ac:dyDescent="0.2">
      <c r="A117" s="9" t="s">
        <v>1</v>
      </c>
      <c r="B117" s="275" t="s">
        <v>73</v>
      </c>
      <c r="C117" s="276"/>
      <c r="D117" s="276"/>
      <c r="E117" s="276"/>
      <c r="F117" s="276"/>
      <c r="G117" s="277"/>
      <c r="H117" s="93">
        <v>0</v>
      </c>
      <c r="I117" s="33">
        <f>SUM(H117*I134)</f>
        <v>0</v>
      </c>
    </row>
    <row r="118" spans="1:9" ht="15" x14ac:dyDescent="0.2">
      <c r="A118" s="9" t="s">
        <v>3</v>
      </c>
      <c r="B118" s="275" t="s">
        <v>74</v>
      </c>
      <c r="C118" s="276"/>
      <c r="D118" s="276"/>
      <c r="E118" s="276"/>
      <c r="F118" s="276"/>
      <c r="G118" s="277"/>
      <c r="H118" s="93">
        <v>0</v>
      </c>
      <c r="I118" s="33">
        <f>H118*(I134+I117)</f>
        <v>0</v>
      </c>
    </row>
    <row r="119" spans="1:9" ht="15" x14ac:dyDescent="0.2">
      <c r="A119" s="9" t="s">
        <v>5</v>
      </c>
      <c r="B119" s="275" t="s">
        <v>75</v>
      </c>
      <c r="C119" s="276"/>
      <c r="D119" s="276"/>
      <c r="E119" s="276"/>
      <c r="F119" s="276"/>
      <c r="G119" s="277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5" t="s">
        <v>119</v>
      </c>
      <c r="C120" s="276"/>
      <c r="D120" s="276"/>
      <c r="E120" s="276"/>
      <c r="F120" s="276"/>
      <c r="G120" s="277"/>
      <c r="H120" s="6" t="s">
        <v>46</v>
      </c>
      <c r="I120" s="33" t="s">
        <v>46</v>
      </c>
    </row>
    <row r="121" spans="1:9" ht="12.75" customHeight="1" x14ac:dyDescent="0.2">
      <c r="A121" s="17"/>
      <c r="B121" s="202" t="s">
        <v>100</v>
      </c>
      <c r="C121" s="203"/>
      <c r="D121" s="203"/>
      <c r="E121" s="203"/>
      <c r="F121" s="203"/>
      <c r="G121" s="204"/>
      <c r="H121" s="92">
        <v>0</v>
      </c>
      <c r="I121" s="33">
        <f>SUM(H121*I136)</f>
        <v>0</v>
      </c>
    </row>
    <row r="122" spans="1:9" ht="12.75" customHeight="1" x14ac:dyDescent="0.2">
      <c r="A122" s="17"/>
      <c r="B122" s="202" t="s">
        <v>101</v>
      </c>
      <c r="C122" s="203"/>
      <c r="D122" s="203"/>
      <c r="E122" s="203"/>
      <c r="F122" s="203"/>
      <c r="G122" s="204"/>
      <c r="H122" s="92">
        <v>0</v>
      </c>
      <c r="I122" s="33">
        <f>SUM(H122*I136)</f>
        <v>0</v>
      </c>
    </row>
    <row r="123" spans="1:9" ht="12.75" customHeight="1" x14ac:dyDescent="0.2">
      <c r="A123" s="17"/>
      <c r="B123" s="202" t="s">
        <v>102</v>
      </c>
      <c r="C123" s="203"/>
      <c r="D123" s="203"/>
      <c r="E123" s="203"/>
      <c r="F123" s="203"/>
      <c r="G123" s="204"/>
      <c r="H123" s="92">
        <v>0</v>
      </c>
      <c r="I123" s="33">
        <f>SUM(H123*I136)</f>
        <v>0</v>
      </c>
    </row>
    <row r="124" spans="1:9" ht="14.25" x14ac:dyDescent="0.2">
      <c r="A124" s="278" t="s">
        <v>27</v>
      </c>
      <c r="B124" s="279"/>
      <c r="C124" s="279"/>
      <c r="D124" s="279"/>
      <c r="E124" s="279"/>
      <c r="F124" s="279"/>
      <c r="G124" s="279"/>
      <c r="H124" s="72"/>
      <c r="I124" s="35">
        <f>SUM(I117+I118+I121+I122+I123)</f>
        <v>0</v>
      </c>
    </row>
    <row r="125" spans="1:9" ht="14.25" x14ac:dyDescent="0.2">
      <c r="A125" s="304"/>
      <c r="B125" s="305"/>
      <c r="C125" s="305"/>
      <c r="D125" s="305"/>
      <c r="E125" s="305"/>
      <c r="F125" s="305"/>
      <c r="G125" s="305"/>
      <c r="H125" s="305"/>
      <c r="I125" s="306"/>
    </row>
    <row r="126" spans="1:9" ht="15" x14ac:dyDescent="0.2">
      <c r="A126" s="307"/>
      <c r="B126" s="308"/>
      <c r="C126" s="308"/>
      <c r="D126" s="308"/>
      <c r="E126" s="308"/>
      <c r="F126" s="308"/>
      <c r="G126" s="308"/>
      <c r="H126" s="308"/>
      <c r="I126" s="308"/>
    </row>
    <row r="127" spans="1:9" ht="19.5" customHeight="1" x14ac:dyDescent="0.2">
      <c r="A127" s="309" t="s">
        <v>105</v>
      </c>
      <c r="B127" s="310"/>
      <c r="C127" s="310"/>
      <c r="D127" s="310"/>
      <c r="E127" s="310"/>
      <c r="F127" s="310"/>
      <c r="G127" s="310"/>
      <c r="H127" s="310"/>
      <c r="I127" s="311"/>
    </row>
    <row r="128" spans="1:9" ht="12.75" customHeight="1" x14ac:dyDescent="0.2">
      <c r="A128" s="229" t="s">
        <v>76</v>
      </c>
      <c r="B128" s="230"/>
      <c r="C128" s="230"/>
      <c r="D128" s="230"/>
      <c r="E128" s="230"/>
      <c r="F128" s="230"/>
      <c r="G128" s="230"/>
      <c r="H128" s="231"/>
      <c r="I128" s="100" t="s">
        <v>19</v>
      </c>
    </row>
    <row r="129" spans="1:9" ht="12.75" customHeight="1" x14ac:dyDescent="0.2">
      <c r="A129" s="18" t="s">
        <v>1</v>
      </c>
      <c r="B129" s="202" t="s">
        <v>77</v>
      </c>
      <c r="C129" s="203"/>
      <c r="D129" s="203"/>
      <c r="E129" s="203"/>
      <c r="F129" s="203"/>
      <c r="G129" s="203"/>
      <c r="H129" s="204"/>
      <c r="I129" s="38">
        <f>I30</f>
        <v>0</v>
      </c>
    </row>
    <row r="130" spans="1:9" ht="12.75" customHeight="1" x14ac:dyDescent="0.2">
      <c r="A130" s="18" t="s">
        <v>3</v>
      </c>
      <c r="B130" s="202" t="s">
        <v>51</v>
      </c>
      <c r="C130" s="203"/>
      <c r="D130" s="203"/>
      <c r="E130" s="203"/>
      <c r="F130" s="203"/>
      <c r="G130" s="203"/>
      <c r="H130" s="204"/>
      <c r="I130" s="38">
        <f>I68</f>
        <v>0</v>
      </c>
    </row>
    <row r="131" spans="1:9" ht="12.75" customHeight="1" x14ac:dyDescent="0.2">
      <c r="A131" s="18" t="s">
        <v>5</v>
      </c>
      <c r="B131" s="202" t="s">
        <v>78</v>
      </c>
      <c r="C131" s="203"/>
      <c r="D131" s="203"/>
      <c r="E131" s="203"/>
      <c r="F131" s="203"/>
      <c r="G131" s="203"/>
      <c r="H131" s="204"/>
      <c r="I131" s="38">
        <f>I78</f>
        <v>0</v>
      </c>
    </row>
    <row r="132" spans="1:9" ht="12.75" customHeight="1" x14ac:dyDescent="0.2">
      <c r="A132" s="18" t="s">
        <v>7</v>
      </c>
      <c r="B132" s="202" t="s">
        <v>65</v>
      </c>
      <c r="C132" s="203"/>
      <c r="D132" s="203"/>
      <c r="E132" s="203"/>
      <c r="F132" s="203"/>
      <c r="G132" s="203"/>
      <c r="H132" s="204"/>
      <c r="I132" s="38">
        <f>I100</f>
        <v>0</v>
      </c>
    </row>
    <row r="133" spans="1:9" ht="12.75" customHeight="1" x14ac:dyDescent="0.2">
      <c r="A133" s="18" t="s">
        <v>21</v>
      </c>
      <c r="B133" s="202" t="s">
        <v>79</v>
      </c>
      <c r="C133" s="203"/>
      <c r="D133" s="203"/>
      <c r="E133" s="203"/>
      <c r="F133" s="203"/>
      <c r="G133" s="203"/>
      <c r="H133" s="204"/>
      <c r="I133" s="38">
        <f>I108</f>
        <v>0</v>
      </c>
    </row>
    <row r="134" spans="1:9" ht="12.75" customHeight="1" x14ac:dyDescent="0.25">
      <c r="A134" s="328" t="s">
        <v>80</v>
      </c>
      <c r="B134" s="329"/>
      <c r="C134" s="329"/>
      <c r="D134" s="329"/>
      <c r="E134" s="329"/>
      <c r="F134" s="329"/>
      <c r="G134" s="329"/>
      <c r="H134" s="330"/>
      <c r="I134" s="51">
        <f>SUM(I129:I133)</f>
        <v>0</v>
      </c>
    </row>
    <row r="135" spans="1:9" ht="12.75" customHeight="1" x14ac:dyDescent="0.2">
      <c r="A135" s="18" t="s">
        <v>23</v>
      </c>
      <c r="B135" s="202" t="s">
        <v>81</v>
      </c>
      <c r="C135" s="203"/>
      <c r="D135" s="203"/>
      <c r="E135" s="203"/>
      <c r="F135" s="203"/>
      <c r="G135" s="203"/>
      <c r="H135" s="204"/>
      <c r="I135" s="52">
        <f>I124</f>
        <v>0</v>
      </c>
    </row>
    <row r="136" spans="1:9" ht="12.75" customHeight="1" x14ac:dyDescent="0.2">
      <c r="A136" s="331" t="s">
        <v>82</v>
      </c>
      <c r="B136" s="332"/>
      <c r="C136" s="332"/>
      <c r="D136" s="332"/>
      <c r="E136" s="332"/>
      <c r="F136" s="332"/>
      <c r="G136" s="332"/>
      <c r="H136" s="333"/>
      <c r="I136" s="53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334" t="s">
        <v>106</v>
      </c>
      <c r="B139" s="334"/>
      <c r="C139" s="334"/>
      <c r="D139" s="334"/>
      <c r="E139" s="334"/>
      <c r="F139" s="334"/>
      <c r="G139" s="334"/>
      <c r="H139" s="334"/>
      <c r="I139" s="334"/>
    </row>
    <row r="140" spans="1:9" ht="41.25" customHeight="1" thickBot="1" x14ac:dyDescent="0.25">
      <c r="A140" s="49" t="s">
        <v>107</v>
      </c>
      <c r="B140" s="69" t="s">
        <v>83</v>
      </c>
      <c r="C140" s="108" t="s">
        <v>108</v>
      </c>
      <c r="D140" s="335" t="s">
        <v>109</v>
      </c>
      <c r="E140" s="336"/>
      <c r="F140" s="337"/>
      <c r="G140" s="70" t="s">
        <v>84</v>
      </c>
      <c r="H140" s="338" t="s">
        <v>110</v>
      </c>
      <c r="I140" s="339"/>
    </row>
    <row r="141" spans="1:9" ht="86.25" customHeight="1" thickBot="1" x14ac:dyDescent="0.25">
      <c r="A141" s="50" t="s">
        <v>132</v>
      </c>
      <c r="B141" s="59">
        <f>I136</f>
        <v>0</v>
      </c>
      <c r="C141" s="107">
        <v>2</v>
      </c>
      <c r="D141" s="315">
        <f>SUM(B141*C141)</f>
        <v>0</v>
      </c>
      <c r="E141" s="316"/>
      <c r="F141" s="317"/>
      <c r="G141" s="71">
        <v>1</v>
      </c>
      <c r="H141" s="318">
        <f>SUM(D141*G141)</f>
        <v>0</v>
      </c>
      <c r="I141" s="31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20" t="s">
        <v>111</v>
      </c>
      <c r="B143" s="321"/>
      <c r="C143" s="321"/>
      <c r="D143" s="321"/>
      <c r="E143" s="321"/>
      <c r="F143" s="322"/>
      <c r="G143" s="54"/>
      <c r="H143" s="54"/>
      <c r="I143" s="54"/>
    </row>
    <row r="144" spans="1:9" ht="15.75" thickBot="1" x14ac:dyDescent="0.3">
      <c r="A144" s="47"/>
      <c r="B144" s="323" t="s">
        <v>112</v>
      </c>
      <c r="C144" s="324"/>
      <c r="D144" s="324"/>
      <c r="E144" s="325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5" t="s">
        <v>114</v>
      </c>
      <c r="C145" s="56"/>
      <c r="D145" s="326" t="s">
        <v>115</v>
      </c>
      <c r="E145" s="327"/>
      <c r="F145" s="57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2" t="s">
        <v>116</v>
      </c>
      <c r="C146" s="313"/>
      <c r="D146" s="314"/>
      <c r="E146" s="58"/>
      <c r="F146" s="57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2" t="s">
        <v>235</v>
      </c>
      <c r="C147" s="313"/>
      <c r="D147" s="314"/>
      <c r="E147" s="58"/>
      <c r="F147" s="57">
        <f>F146*20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zoomScaleSheetLayoutView="100" workbookViewId="0">
      <selection activeCell="H18" sqref="H18:I18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09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 x14ac:dyDescent="0.2">
      <c r="A2" s="211" t="s">
        <v>207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">
      <c r="A3" s="211" t="s">
        <v>133</v>
      </c>
      <c r="B3" s="211"/>
      <c r="C3" s="211"/>
      <c r="D3" s="211"/>
      <c r="E3" s="211"/>
      <c r="F3" s="211"/>
      <c r="G3" s="211"/>
      <c r="H3" s="211"/>
      <c r="I3" s="211"/>
    </row>
    <row r="4" spans="1:9" ht="12.75" customHeight="1" x14ac:dyDescent="0.2">
      <c r="A4" s="211" t="s">
        <v>134</v>
      </c>
      <c r="B4" s="212"/>
      <c r="C4" s="212"/>
      <c r="D4" s="212"/>
      <c r="E4" s="212"/>
      <c r="F4" s="212"/>
      <c r="G4" s="212"/>
      <c r="H4" s="212"/>
      <c r="I4" s="212"/>
    </row>
    <row r="5" spans="1:9" ht="12.75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</row>
    <row r="6" spans="1:9" ht="21" customHeight="1" x14ac:dyDescent="0.2">
      <c r="A6" s="214" t="s">
        <v>0</v>
      </c>
      <c r="B6" s="215"/>
      <c r="C6" s="215"/>
      <c r="D6" s="215"/>
      <c r="E6" s="215"/>
      <c r="F6" s="215"/>
      <c r="G6" s="215"/>
      <c r="H6" s="215"/>
      <c r="I6" s="216"/>
    </row>
    <row r="7" spans="1:9" ht="12.75" customHeight="1" x14ac:dyDescent="0.2">
      <c r="A7" s="3" t="s">
        <v>1</v>
      </c>
      <c r="B7" s="197" t="s">
        <v>2</v>
      </c>
      <c r="C7" s="198"/>
      <c r="D7" s="198"/>
      <c r="E7" s="198"/>
      <c r="F7" s="198"/>
      <c r="G7" s="199"/>
      <c r="H7" s="200" t="s">
        <v>208</v>
      </c>
      <c r="I7" s="201"/>
    </row>
    <row r="8" spans="1:9" ht="12.75" customHeight="1" x14ac:dyDescent="0.2">
      <c r="A8" s="4" t="s">
        <v>3</v>
      </c>
      <c r="B8" s="202" t="s">
        <v>4</v>
      </c>
      <c r="C8" s="203"/>
      <c r="D8" s="203"/>
      <c r="E8" s="203"/>
      <c r="F8" s="203"/>
      <c r="G8" s="204"/>
      <c r="H8" s="205" t="s">
        <v>88</v>
      </c>
      <c r="I8" s="206"/>
    </row>
    <row r="9" spans="1:9" ht="12.75" customHeight="1" x14ac:dyDescent="0.2">
      <c r="A9" s="4" t="s">
        <v>5</v>
      </c>
      <c r="B9" s="202" t="s">
        <v>6</v>
      </c>
      <c r="C9" s="203"/>
      <c r="D9" s="203"/>
      <c r="E9" s="203"/>
      <c r="F9" s="203"/>
      <c r="G9" s="204"/>
      <c r="H9" s="207" t="s">
        <v>214</v>
      </c>
      <c r="I9" s="208"/>
    </row>
    <row r="10" spans="1:9" ht="12.75" customHeight="1" x14ac:dyDescent="0.2">
      <c r="A10" s="4" t="s">
        <v>7</v>
      </c>
      <c r="B10" s="202" t="s">
        <v>8</v>
      </c>
      <c r="C10" s="203"/>
      <c r="D10" s="203"/>
      <c r="E10" s="203"/>
      <c r="F10" s="203"/>
      <c r="G10" s="204"/>
      <c r="H10" s="205">
        <v>20</v>
      </c>
      <c r="I10" s="206"/>
    </row>
    <row r="11" spans="1:9" ht="12.75" customHeight="1" x14ac:dyDescent="0.2">
      <c r="A11" s="202" t="s">
        <v>9</v>
      </c>
      <c r="B11" s="203"/>
      <c r="C11" s="203"/>
      <c r="D11" s="203"/>
      <c r="E11" s="203"/>
      <c r="F11" s="203"/>
      <c r="G11" s="203"/>
      <c r="H11" s="203"/>
      <c r="I11" s="204"/>
    </row>
    <row r="12" spans="1:9" ht="14.25" x14ac:dyDescent="0.2">
      <c r="A12" s="223"/>
      <c r="B12" s="224"/>
      <c r="C12" s="224"/>
      <c r="D12" s="224"/>
      <c r="E12" s="224"/>
      <c r="F12" s="224"/>
      <c r="G12" s="224"/>
      <c r="H12" s="224"/>
      <c r="I12" s="225"/>
    </row>
    <row r="13" spans="1:9" ht="21.75" customHeight="1" x14ac:dyDescent="0.2">
      <c r="A13" s="226" t="s">
        <v>94</v>
      </c>
      <c r="B13" s="227"/>
      <c r="C13" s="227"/>
      <c r="D13" s="227"/>
      <c r="E13" s="227"/>
      <c r="F13" s="227"/>
      <c r="G13" s="227"/>
      <c r="H13" s="227"/>
      <c r="I13" s="228"/>
    </row>
    <row r="14" spans="1:9" ht="12.75" customHeight="1" x14ac:dyDescent="0.2">
      <c r="A14" s="229" t="s">
        <v>10</v>
      </c>
      <c r="B14" s="230"/>
      <c r="C14" s="230"/>
      <c r="D14" s="230"/>
      <c r="E14" s="230"/>
      <c r="F14" s="230"/>
      <c r="G14" s="230"/>
      <c r="H14" s="230"/>
      <c r="I14" s="231"/>
    </row>
    <row r="15" spans="1:9" ht="27" customHeight="1" x14ac:dyDescent="0.2">
      <c r="A15" s="4">
        <v>1</v>
      </c>
      <c r="B15" s="202" t="s">
        <v>11</v>
      </c>
      <c r="C15" s="203"/>
      <c r="D15" s="203"/>
      <c r="E15" s="203"/>
      <c r="F15" s="203"/>
      <c r="G15" s="204"/>
      <c r="H15" s="217" t="s">
        <v>230</v>
      </c>
      <c r="I15" s="218"/>
    </row>
    <row r="16" spans="1:9" ht="12.75" customHeight="1" x14ac:dyDescent="0.2">
      <c r="A16" s="4">
        <v>2</v>
      </c>
      <c r="B16" s="202" t="s">
        <v>12</v>
      </c>
      <c r="C16" s="203"/>
      <c r="D16" s="203"/>
      <c r="E16" s="203"/>
      <c r="F16" s="203"/>
      <c r="G16" s="204"/>
      <c r="H16" s="219" t="s">
        <v>209</v>
      </c>
      <c r="I16" s="220"/>
    </row>
    <row r="17" spans="1:9" ht="12.75" customHeight="1" x14ac:dyDescent="0.2">
      <c r="A17" s="4">
        <v>3</v>
      </c>
      <c r="B17" s="202" t="s">
        <v>13</v>
      </c>
      <c r="C17" s="203"/>
      <c r="D17" s="203"/>
      <c r="E17" s="203"/>
      <c r="F17" s="203"/>
      <c r="G17" s="204"/>
      <c r="H17" s="221">
        <v>0</v>
      </c>
      <c r="I17" s="222"/>
    </row>
    <row r="18" spans="1:9" ht="15" customHeight="1" x14ac:dyDescent="0.2">
      <c r="A18" s="4">
        <v>4</v>
      </c>
      <c r="B18" s="202" t="s">
        <v>14</v>
      </c>
      <c r="C18" s="203"/>
      <c r="D18" s="203"/>
      <c r="E18" s="203"/>
      <c r="F18" s="203"/>
      <c r="G18" s="204"/>
      <c r="H18" s="239" t="s">
        <v>215</v>
      </c>
      <c r="I18" s="240"/>
    </row>
    <row r="19" spans="1:9" ht="12.75" customHeight="1" x14ac:dyDescent="0.25">
      <c r="A19" s="5">
        <v>5</v>
      </c>
      <c r="B19" s="202" t="s">
        <v>15</v>
      </c>
      <c r="C19" s="203"/>
      <c r="D19" s="203"/>
      <c r="E19" s="203"/>
      <c r="F19" s="203"/>
      <c r="G19" s="204"/>
      <c r="H19" s="241" t="s">
        <v>211</v>
      </c>
      <c r="I19" s="242"/>
    </row>
    <row r="20" spans="1:9" ht="15" x14ac:dyDescent="0.2">
      <c r="A20" s="243"/>
      <c r="B20" s="244"/>
      <c r="C20" s="244"/>
      <c r="D20" s="244"/>
      <c r="E20" s="244"/>
      <c r="F20" s="244"/>
      <c r="G20" s="244"/>
      <c r="H20" s="244"/>
      <c r="I20" s="245"/>
    </row>
    <row r="21" spans="1:9" ht="23.25" customHeight="1" x14ac:dyDescent="0.2">
      <c r="A21" s="226" t="s">
        <v>16</v>
      </c>
      <c r="B21" s="227"/>
      <c r="C21" s="227"/>
      <c r="D21" s="227"/>
      <c r="E21" s="227"/>
      <c r="F21" s="227"/>
      <c r="G21" s="227"/>
      <c r="H21" s="227"/>
      <c r="I21" s="228"/>
    </row>
    <row r="22" spans="1:9" ht="12.75" customHeight="1" x14ac:dyDescent="0.2">
      <c r="A22" s="94">
        <v>1</v>
      </c>
      <c r="B22" s="229" t="s">
        <v>17</v>
      </c>
      <c r="C22" s="230"/>
      <c r="D22" s="230"/>
      <c r="E22" s="230"/>
      <c r="F22" s="230"/>
      <c r="G22" s="231"/>
      <c r="H22" s="94" t="s">
        <v>18</v>
      </c>
      <c r="I22" s="95" t="s">
        <v>19</v>
      </c>
    </row>
    <row r="23" spans="1:9" ht="12.75" customHeight="1" x14ac:dyDescent="0.2">
      <c r="A23" s="4" t="s">
        <v>1</v>
      </c>
      <c r="B23" s="202" t="s">
        <v>217</v>
      </c>
      <c r="C23" s="203"/>
      <c r="D23" s="203"/>
      <c r="E23" s="203"/>
      <c r="F23" s="203"/>
      <c r="G23" s="203"/>
      <c r="H23" s="204"/>
      <c r="I23" s="33">
        <f>H17</f>
        <v>0</v>
      </c>
    </row>
    <row r="24" spans="1:9" ht="12.75" customHeight="1" x14ac:dyDescent="0.2">
      <c r="A24" s="4" t="s">
        <v>3</v>
      </c>
      <c r="B24" s="232" t="s">
        <v>90</v>
      </c>
      <c r="C24" s="233"/>
      <c r="D24" s="233"/>
      <c r="E24" s="233"/>
      <c r="F24" s="233"/>
      <c r="G24" s="234"/>
      <c r="H24" s="6">
        <v>0</v>
      </c>
      <c r="I24" s="33">
        <v>0</v>
      </c>
    </row>
    <row r="25" spans="1:9" ht="12.75" customHeight="1" x14ac:dyDescent="0.2">
      <c r="A25" s="4" t="s">
        <v>5</v>
      </c>
      <c r="B25" s="235" t="s">
        <v>91</v>
      </c>
      <c r="C25" s="236"/>
      <c r="D25" s="236"/>
      <c r="E25" s="236"/>
      <c r="F25" s="236"/>
      <c r="G25" s="237"/>
      <c r="I25" s="156"/>
    </row>
    <row r="26" spans="1:9" ht="12.75" customHeight="1" x14ac:dyDescent="0.2">
      <c r="A26" s="4" t="s">
        <v>7</v>
      </c>
      <c r="B26" s="238" t="s">
        <v>20</v>
      </c>
      <c r="C26" s="238"/>
      <c r="D26" s="238"/>
      <c r="E26" s="238"/>
      <c r="F26" s="238"/>
      <c r="G26" s="238"/>
      <c r="H26" s="4"/>
      <c r="I26" s="33">
        <f>(I23+I24)*58.33%*20%</f>
        <v>0</v>
      </c>
    </row>
    <row r="27" spans="1:9" ht="12.75" customHeight="1" x14ac:dyDescent="0.2">
      <c r="A27" s="4" t="s">
        <v>21</v>
      </c>
      <c r="B27" s="238" t="s">
        <v>22</v>
      </c>
      <c r="C27" s="238"/>
      <c r="D27" s="238"/>
      <c r="E27" s="238"/>
      <c r="F27" s="238"/>
      <c r="G27" s="238"/>
      <c r="H27" s="7"/>
      <c r="I27" s="33">
        <f>(I23+I24)*8.33%*1.2</f>
        <v>0</v>
      </c>
    </row>
    <row r="28" spans="1:9" ht="12.75" customHeight="1" x14ac:dyDescent="0.2">
      <c r="A28" s="4" t="s">
        <v>23</v>
      </c>
      <c r="B28" s="238" t="s">
        <v>24</v>
      </c>
      <c r="C28" s="238"/>
      <c r="D28" s="238"/>
      <c r="E28" s="238"/>
      <c r="F28" s="238"/>
      <c r="G28" s="238"/>
      <c r="H28" s="7"/>
      <c r="I28" s="33"/>
    </row>
    <row r="29" spans="1:9" ht="12.75" customHeight="1" x14ac:dyDescent="0.25">
      <c r="A29" s="8" t="s">
        <v>25</v>
      </c>
      <c r="B29" s="238" t="s">
        <v>210</v>
      </c>
      <c r="C29" s="238"/>
      <c r="D29" s="238"/>
      <c r="E29" s="238"/>
      <c r="F29" s="238"/>
      <c r="G29" s="238"/>
      <c r="H29" s="7"/>
      <c r="I29" s="33"/>
    </row>
    <row r="30" spans="1:9" ht="12.75" customHeight="1" x14ac:dyDescent="0.2">
      <c r="A30" s="261" t="s">
        <v>27</v>
      </c>
      <c r="B30" s="262"/>
      <c r="C30" s="262"/>
      <c r="D30" s="262"/>
      <c r="E30" s="262"/>
      <c r="F30" s="262"/>
      <c r="G30" s="262"/>
      <c r="H30" s="263"/>
      <c r="I30" s="32">
        <f>SUM(I23:I29)</f>
        <v>0</v>
      </c>
    </row>
    <row r="31" spans="1:9" ht="14.25" x14ac:dyDescent="0.2">
      <c r="A31" s="223"/>
      <c r="B31" s="224"/>
      <c r="C31" s="224"/>
      <c r="D31" s="224"/>
      <c r="E31" s="224"/>
      <c r="F31" s="224"/>
      <c r="G31" s="224"/>
      <c r="H31" s="224"/>
      <c r="I31" s="225"/>
    </row>
    <row r="32" spans="1:9" ht="23.25" customHeight="1" x14ac:dyDescent="0.2">
      <c r="A32" s="264" t="s">
        <v>28</v>
      </c>
      <c r="B32" s="265"/>
      <c r="C32" s="265"/>
      <c r="D32" s="265"/>
      <c r="E32" s="265"/>
      <c r="F32" s="265"/>
      <c r="G32" s="265"/>
      <c r="H32" s="265"/>
      <c r="I32" s="266"/>
    </row>
    <row r="33" spans="1:9" ht="18" customHeight="1" x14ac:dyDescent="0.2">
      <c r="A33" s="154" t="s">
        <v>29</v>
      </c>
      <c r="B33" s="214" t="s">
        <v>30</v>
      </c>
      <c r="C33" s="215"/>
      <c r="D33" s="215"/>
      <c r="E33" s="215"/>
      <c r="F33" s="215"/>
      <c r="G33" s="215"/>
      <c r="H33" s="97" t="s">
        <v>103</v>
      </c>
      <c r="I33" s="98" t="s">
        <v>19</v>
      </c>
    </row>
    <row r="34" spans="1:9" ht="30" customHeight="1" x14ac:dyDescent="0.2">
      <c r="A34" s="9" t="s">
        <v>1</v>
      </c>
      <c r="B34" s="202" t="s">
        <v>92</v>
      </c>
      <c r="C34" s="203"/>
      <c r="D34" s="203"/>
      <c r="E34" s="203"/>
      <c r="F34" s="203"/>
      <c r="G34" s="204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02" t="s">
        <v>93</v>
      </c>
      <c r="C35" s="203"/>
      <c r="D35" s="203"/>
      <c r="E35" s="203"/>
      <c r="F35" s="203"/>
      <c r="G35" s="204"/>
      <c r="H35" s="34">
        <v>0.121</v>
      </c>
      <c r="I35" s="33">
        <f>TRUNC(I30*H35,2)</f>
        <v>0</v>
      </c>
    </row>
    <row r="36" spans="1:9" ht="14.25" x14ac:dyDescent="0.2">
      <c r="A36" s="246" t="s">
        <v>27</v>
      </c>
      <c r="B36" s="247"/>
      <c r="C36" s="247"/>
      <c r="D36" s="247"/>
      <c r="E36" s="247"/>
      <c r="F36" s="247"/>
      <c r="G36" s="248"/>
      <c r="H36" s="31">
        <f>SUM(H34:H35)</f>
        <v>0.20430000000000001</v>
      </c>
      <c r="I36" s="35">
        <f>SUM(I34:I35)</f>
        <v>0</v>
      </c>
    </row>
    <row r="37" spans="1:9" ht="14.25" x14ac:dyDescent="0.2">
      <c r="A37" s="249" t="s">
        <v>121</v>
      </c>
      <c r="B37" s="250"/>
      <c r="C37" s="250"/>
      <c r="D37" s="250"/>
      <c r="E37" s="250"/>
      <c r="F37" s="250"/>
      <c r="G37" s="251"/>
      <c r="H37" s="60" t="s">
        <v>122</v>
      </c>
      <c r="I37" s="61">
        <f>I30</f>
        <v>0</v>
      </c>
    </row>
    <row r="38" spans="1:9" ht="14.25" x14ac:dyDescent="0.2">
      <c r="A38" s="252"/>
      <c r="B38" s="253"/>
      <c r="C38" s="253"/>
      <c r="D38" s="253"/>
      <c r="E38" s="253"/>
      <c r="F38" s="253"/>
      <c r="G38" s="254"/>
      <c r="H38" s="60" t="s">
        <v>123</v>
      </c>
      <c r="I38" s="61">
        <f>I36</f>
        <v>0</v>
      </c>
    </row>
    <row r="39" spans="1:9" ht="14.25" x14ac:dyDescent="0.2">
      <c r="A39" s="255"/>
      <c r="B39" s="256"/>
      <c r="C39" s="256"/>
      <c r="D39" s="256"/>
      <c r="E39" s="256"/>
      <c r="F39" s="256"/>
      <c r="G39" s="257"/>
      <c r="H39" s="60" t="s">
        <v>27</v>
      </c>
      <c r="I39" s="61">
        <f>SUM(I37:I38)</f>
        <v>0</v>
      </c>
    </row>
    <row r="40" spans="1:9" ht="33" customHeight="1" x14ac:dyDescent="0.2">
      <c r="A40" s="258" t="s">
        <v>124</v>
      </c>
      <c r="B40" s="259"/>
      <c r="C40" s="259"/>
      <c r="D40" s="259"/>
      <c r="E40" s="259"/>
      <c r="F40" s="259"/>
      <c r="G40" s="259"/>
      <c r="H40" s="259"/>
      <c r="I40" s="260"/>
    </row>
    <row r="41" spans="1:9" ht="19.5" customHeight="1" x14ac:dyDescent="0.2">
      <c r="A41" s="99" t="s">
        <v>32</v>
      </c>
      <c r="B41" s="229" t="s">
        <v>33</v>
      </c>
      <c r="C41" s="230"/>
      <c r="D41" s="230"/>
      <c r="E41" s="230"/>
      <c r="F41" s="230"/>
      <c r="G41" s="231"/>
      <c r="H41" s="97" t="s">
        <v>103</v>
      </c>
      <c r="I41" s="100" t="s">
        <v>19</v>
      </c>
    </row>
    <row r="42" spans="1:9" ht="12.75" customHeight="1" x14ac:dyDescent="0.2">
      <c r="A42" s="10" t="s">
        <v>1</v>
      </c>
      <c r="B42" s="202" t="s">
        <v>34</v>
      </c>
      <c r="C42" s="203"/>
      <c r="D42" s="203"/>
      <c r="E42" s="203"/>
      <c r="F42" s="203"/>
      <c r="G42" s="204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02" t="s">
        <v>35</v>
      </c>
      <c r="C43" s="203"/>
      <c r="D43" s="203"/>
      <c r="E43" s="203"/>
      <c r="F43" s="203"/>
      <c r="G43" s="204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02" t="s">
        <v>120</v>
      </c>
      <c r="C44" s="203"/>
      <c r="D44" s="203"/>
      <c r="E44" s="203"/>
      <c r="F44" s="203"/>
      <c r="G44" s="204"/>
      <c r="H44" s="114">
        <v>2.9700000000000001E-2</v>
      </c>
      <c r="I44" s="33">
        <f>TRUNC(I39*H44,2)</f>
        <v>0</v>
      </c>
    </row>
    <row r="45" spans="1:9" ht="12.75" customHeight="1" x14ac:dyDescent="0.2">
      <c r="A45" s="10" t="s">
        <v>7</v>
      </c>
      <c r="B45" s="202" t="s">
        <v>36</v>
      </c>
      <c r="C45" s="203"/>
      <c r="D45" s="203"/>
      <c r="E45" s="203"/>
      <c r="F45" s="203"/>
      <c r="G45" s="204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02" t="s">
        <v>37</v>
      </c>
      <c r="C46" s="203"/>
      <c r="D46" s="203"/>
      <c r="E46" s="203"/>
      <c r="F46" s="203"/>
      <c r="G46" s="204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02" t="s">
        <v>38</v>
      </c>
      <c r="C47" s="203"/>
      <c r="D47" s="203"/>
      <c r="E47" s="203"/>
      <c r="F47" s="203"/>
      <c r="G47" s="204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02" t="s">
        <v>39</v>
      </c>
      <c r="C48" s="203"/>
      <c r="D48" s="203"/>
      <c r="E48" s="203"/>
      <c r="F48" s="203"/>
      <c r="G48" s="204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02" t="s">
        <v>41</v>
      </c>
      <c r="C49" s="203"/>
      <c r="D49" s="203"/>
      <c r="E49" s="203"/>
      <c r="F49" s="203"/>
      <c r="G49" s="204"/>
      <c r="H49" s="113">
        <v>0.08</v>
      </c>
      <c r="I49" s="33">
        <f>SUM(I39*H49)</f>
        <v>0</v>
      </c>
    </row>
    <row r="50" spans="1:9" ht="18.75" customHeight="1" x14ac:dyDescent="0.2">
      <c r="A50" s="267" t="s">
        <v>31</v>
      </c>
      <c r="B50" s="268"/>
      <c r="C50" s="268"/>
      <c r="D50" s="268"/>
      <c r="E50" s="268"/>
      <c r="F50" s="268"/>
      <c r="G50" s="269"/>
      <c r="H50" s="36">
        <f>SUM(H42:H49)</f>
        <v>0.36770000000000003</v>
      </c>
      <c r="I50" s="35">
        <f>SUM(I42:I49)</f>
        <v>0</v>
      </c>
    </row>
    <row r="51" spans="1:9" ht="33" customHeight="1" x14ac:dyDescent="0.2">
      <c r="A51" s="270" t="s">
        <v>125</v>
      </c>
      <c r="B51" s="271"/>
      <c r="C51" s="271"/>
      <c r="D51" s="271"/>
      <c r="E51" s="271"/>
      <c r="F51" s="271"/>
      <c r="G51" s="271"/>
      <c r="H51" s="271"/>
      <c r="I51" s="271"/>
    </row>
    <row r="52" spans="1:9" ht="17.25" customHeight="1" x14ac:dyDescent="0.2">
      <c r="A52" s="101" t="s">
        <v>42</v>
      </c>
      <c r="B52" s="272" t="s">
        <v>43</v>
      </c>
      <c r="C52" s="273"/>
      <c r="D52" s="273"/>
      <c r="E52" s="273"/>
      <c r="F52" s="273"/>
      <c r="G52" s="273"/>
      <c r="H52" s="274"/>
      <c r="I52" s="102" t="s">
        <v>19</v>
      </c>
    </row>
    <row r="53" spans="1:9" ht="15" x14ac:dyDescent="0.2">
      <c r="A53" s="9" t="s">
        <v>1</v>
      </c>
      <c r="B53" s="275" t="s">
        <v>245</v>
      </c>
      <c r="C53" s="276"/>
      <c r="D53" s="276"/>
      <c r="E53" s="276"/>
      <c r="F53" s="276"/>
      <c r="G53" s="276"/>
      <c r="H53" s="277"/>
      <c r="I53" s="38">
        <f>(H54*H55)-(I23*50%*H56)</f>
        <v>0</v>
      </c>
    </row>
    <row r="54" spans="1:9" ht="24.75" customHeight="1" x14ac:dyDescent="0.2">
      <c r="A54" s="9"/>
      <c r="B54" s="284" t="s">
        <v>45</v>
      </c>
      <c r="C54" s="285"/>
      <c r="D54" s="285"/>
      <c r="E54" s="285"/>
      <c r="F54" s="285"/>
      <c r="G54" s="286"/>
      <c r="H54" s="109">
        <v>0</v>
      </c>
      <c r="I54" s="33" t="s">
        <v>46</v>
      </c>
    </row>
    <row r="55" spans="1:9" ht="12.75" customHeight="1" x14ac:dyDescent="0.2">
      <c r="A55" s="12"/>
      <c r="B55" s="284" t="s">
        <v>117</v>
      </c>
      <c r="C55" s="285"/>
      <c r="D55" s="285"/>
      <c r="E55" s="285"/>
      <c r="F55" s="285"/>
      <c r="G55" s="286"/>
      <c r="H55" s="110">
        <v>0</v>
      </c>
      <c r="I55" s="39" t="s">
        <v>46</v>
      </c>
    </row>
    <row r="56" spans="1:9" ht="12.75" customHeight="1" x14ac:dyDescent="0.2">
      <c r="A56" s="9"/>
      <c r="B56" s="284" t="s">
        <v>47</v>
      </c>
      <c r="C56" s="285"/>
      <c r="D56" s="285"/>
      <c r="E56" s="285"/>
      <c r="F56" s="285"/>
      <c r="G56" s="286"/>
      <c r="H56" s="111">
        <v>0</v>
      </c>
      <c r="I56" s="33"/>
    </row>
    <row r="57" spans="1:9" ht="15" customHeight="1" x14ac:dyDescent="0.2">
      <c r="A57" s="9" t="s">
        <v>3</v>
      </c>
      <c r="B57" s="211" t="s">
        <v>48</v>
      </c>
      <c r="C57" s="211"/>
      <c r="D57" s="211"/>
      <c r="E57" s="211"/>
      <c r="F57" s="211"/>
      <c r="G57" s="211"/>
      <c r="H57" s="37"/>
      <c r="I57" s="115">
        <v>0</v>
      </c>
    </row>
    <row r="58" spans="1:9" ht="17.25" customHeight="1" x14ac:dyDescent="0.2">
      <c r="A58" s="9" t="s">
        <v>5</v>
      </c>
      <c r="B58" s="211" t="s">
        <v>49</v>
      </c>
      <c r="C58" s="211"/>
      <c r="D58" s="211"/>
      <c r="E58" s="211"/>
      <c r="F58" s="211"/>
      <c r="G58" s="211"/>
      <c r="H58" s="13"/>
      <c r="I58" s="115">
        <v>0</v>
      </c>
    </row>
    <row r="59" spans="1:9" ht="28.5" customHeight="1" x14ac:dyDescent="0.2">
      <c r="A59" s="9" t="s">
        <v>7</v>
      </c>
      <c r="B59" s="211" t="s">
        <v>86</v>
      </c>
      <c r="C59" s="211"/>
      <c r="D59" s="211"/>
      <c r="E59" s="211"/>
      <c r="F59" s="211"/>
      <c r="G59" s="211"/>
      <c r="H59" s="13"/>
      <c r="I59" s="116">
        <v>0</v>
      </c>
    </row>
    <row r="60" spans="1:9" ht="22.5" customHeight="1" x14ac:dyDescent="0.2">
      <c r="A60" s="9" t="s">
        <v>21</v>
      </c>
      <c r="B60" s="211" t="s">
        <v>212</v>
      </c>
      <c r="C60" s="211"/>
      <c r="D60" s="211"/>
      <c r="E60" s="211"/>
      <c r="F60" s="211"/>
      <c r="G60" s="211"/>
      <c r="H60" s="13"/>
      <c r="I60" s="116">
        <v>0</v>
      </c>
    </row>
    <row r="61" spans="1:9" ht="22.5" customHeight="1" x14ac:dyDescent="0.2">
      <c r="A61" s="9" t="s">
        <v>23</v>
      </c>
      <c r="B61" s="211" t="s">
        <v>87</v>
      </c>
      <c r="C61" s="211"/>
      <c r="D61" s="211"/>
      <c r="E61" s="211"/>
      <c r="F61" s="211"/>
      <c r="G61" s="211"/>
      <c r="H61" s="13"/>
      <c r="I61" s="116">
        <v>0</v>
      </c>
    </row>
    <row r="62" spans="1:9" ht="19.5" customHeight="1" x14ac:dyDescent="0.2">
      <c r="A62" s="14"/>
      <c r="B62" s="278" t="s">
        <v>31</v>
      </c>
      <c r="C62" s="279"/>
      <c r="D62" s="279"/>
      <c r="E62" s="279"/>
      <c r="F62" s="279"/>
      <c r="G62" s="279"/>
      <c r="H62" s="280"/>
      <c r="I62" s="35">
        <f>SUM(I53:I61)</f>
        <v>0</v>
      </c>
    </row>
    <row r="63" spans="1:9" ht="30.75" customHeight="1" x14ac:dyDescent="0.2">
      <c r="A63" s="264" t="s">
        <v>50</v>
      </c>
      <c r="B63" s="265"/>
      <c r="C63" s="265"/>
      <c r="D63" s="265"/>
      <c r="E63" s="265"/>
      <c r="F63" s="265"/>
      <c r="G63" s="265"/>
      <c r="H63" s="265"/>
      <c r="I63" s="266"/>
    </row>
    <row r="64" spans="1:9" ht="20.25" customHeight="1" x14ac:dyDescent="0.2">
      <c r="A64" s="103">
        <v>2</v>
      </c>
      <c r="B64" s="281" t="s">
        <v>51</v>
      </c>
      <c r="C64" s="282"/>
      <c r="D64" s="282"/>
      <c r="E64" s="282"/>
      <c r="F64" s="282"/>
      <c r="G64" s="282"/>
      <c r="H64" s="283"/>
      <c r="I64" s="104" t="s">
        <v>19</v>
      </c>
    </row>
    <row r="65" spans="1:9" ht="12.75" customHeight="1" x14ac:dyDescent="0.2">
      <c r="A65" s="9" t="s">
        <v>29</v>
      </c>
      <c r="B65" s="202" t="s">
        <v>30</v>
      </c>
      <c r="C65" s="203"/>
      <c r="D65" s="203"/>
      <c r="E65" s="203"/>
      <c r="F65" s="203"/>
      <c r="G65" s="203"/>
      <c r="H65" s="204"/>
      <c r="I65" s="33">
        <f>I36</f>
        <v>0</v>
      </c>
    </row>
    <row r="66" spans="1:9" ht="12.75" customHeight="1" x14ac:dyDescent="0.2">
      <c r="A66" s="9" t="s">
        <v>32</v>
      </c>
      <c r="B66" s="202" t="s">
        <v>33</v>
      </c>
      <c r="C66" s="203"/>
      <c r="D66" s="203"/>
      <c r="E66" s="203"/>
      <c r="F66" s="203"/>
      <c r="G66" s="203"/>
      <c r="H66" s="204"/>
      <c r="I66" s="33">
        <f>I50</f>
        <v>0</v>
      </c>
    </row>
    <row r="67" spans="1:9" ht="12.75" customHeight="1" x14ac:dyDescent="0.2">
      <c r="A67" s="9" t="s">
        <v>42</v>
      </c>
      <c r="B67" s="202" t="s">
        <v>43</v>
      </c>
      <c r="C67" s="203"/>
      <c r="D67" s="203"/>
      <c r="E67" s="203"/>
      <c r="F67" s="203"/>
      <c r="G67" s="203"/>
      <c r="H67" s="204"/>
      <c r="I67" s="33">
        <f>I62</f>
        <v>0</v>
      </c>
    </row>
    <row r="68" spans="1:9" ht="14.25" x14ac:dyDescent="0.2">
      <c r="A68" s="278" t="s">
        <v>27</v>
      </c>
      <c r="B68" s="279"/>
      <c r="C68" s="279"/>
      <c r="D68" s="279"/>
      <c r="E68" s="279"/>
      <c r="F68" s="279"/>
      <c r="G68" s="279"/>
      <c r="H68" s="280"/>
      <c r="I68" s="35">
        <f>SUM(I65:I67)</f>
        <v>0</v>
      </c>
    </row>
    <row r="69" spans="1:9" ht="14.25" x14ac:dyDescent="0.2">
      <c r="A69" s="223"/>
      <c r="B69" s="224"/>
      <c r="C69" s="224"/>
      <c r="D69" s="224"/>
      <c r="E69" s="224"/>
      <c r="F69" s="224"/>
      <c r="G69" s="224"/>
      <c r="H69" s="224"/>
      <c r="I69" s="225"/>
    </row>
    <row r="70" spans="1:9" ht="26.25" customHeight="1" x14ac:dyDescent="0.2">
      <c r="A70" s="264" t="s">
        <v>52</v>
      </c>
      <c r="B70" s="265"/>
      <c r="C70" s="265"/>
      <c r="D70" s="265"/>
      <c r="E70" s="265"/>
      <c r="F70" s="265"/>
      <c r="G70" s="265"/>
      <c r="H70" s="265"/>
      <c r="I70" s="266"/>
    </row>
    <row r="71" spans="1:9" ht="26.25" customHeight="1" x14ac:dyDescent="0.2">
      <c r="A71" s="94">
        <v>3</v>
      </c>
      <c r="B71" s="229" t="s">
        <v>104</v>
      </c>
      <c r="C71" s="230"/>
      <c r="D71" s="230"/>
      <c r="E71" s="230"/>
      <c r="F71" s="230"/>
      <c r="G71" s="231"/>
      <c r="H71" s="94" t="s">
        <v>103</v>
      </c>
      <c r="I71" s="95" t="s">
        <v>19</v>
      </c>
    </row>
    <row r="72" spans="1:9" ht="39" customHeight="1" x14ac:dyDescent="0.2">
      <c r="A72" s="9" t="s">
        <v>1</v>
      </c>
      <c r="B72" s="238" t="s">
        <v>95</v>
      </c>
      <c r="C72" s="238"/>
      <c r="D72" s="238"/>
      <c r="E72" s="238"/>
      <c r="F72" s="238"/>
      <c r="G72" s="238"/>
      <c r="H72" s="29"/>
      <c r="I72" s="40">
        <f>(I30+I49+I36+I62)/12*73.26%</f>
        <v>0</v>
      </c>
    </row>
    <row r="73" spans="1:9" ht="15" x14ac:dyDescent="0.2">
      <c r="A73" s="9" t="s">
        <v>3</v>
      </c>
      <c r="B73" s="287" t="s">
        <v>53</v>
      </c>
      <c r="C73" s="287"/>
      <c r="D73" s="287"/>
      <c r="E73" s="287"/>
      <c r="F73" s="287"/>
      <c r="G73" s="287"/>
      <c r="H73" s="6">
        <v>0.08</v>
      </c>
      <c r="I73" s="33">
        <f>I72*H73</f>
        <v>0</v>
      </c>
    </row>
    <row r="74" spans="1:9" ht="12.75" customHeight="1" x14ac:dyDescent="0.2">
      <c r="A74" s="15" t="s">
        <v>5</v>
      </c>
      <c r="B74" s="238" t="s">
        <v>54</v>
      </c>
      <c r="C74" s="238"/>
      <c r="D74" s="238"/>
      <c r="E74" s="238"/>
      <c r="F74" s="238"/>
      <c r="G74" s="238"/>
      <c r="H74" s="29"/>
      <c r="I74" s="41">
        <f>I49*50%</f>
        <v>0</v>
      </c>
    </row>
    <row r="75" spans="1:9" ht="17.25" customHeight="1" x14ac:dyDescent="0.2">
      <c r="A75" s="15" t="s">
        <v>7</v>
      </c>
      <c r="B75" s="238" t="s">
        <v>96</v>
      </c>
      <c r="C75" s="238"/>
      <c r="D75" s="238"/>
      <c r="E75" s="238"/>
      <c r="F75" s="238"/>
      <c r="G75" s="238"/>
      <c r="H75" s="29"/>
      <c r="I75" s="41">
        <f>(I30+I68)/12*8.14%</f>
        <v>0</v>
      </c>
    </row>
    <row r="76" spans="1:9" ht="15" x14ac:dyDescent="0.2">
      <c r="A76" s="9" t="s">
        <v>21</v>
      </c>
      <c r="B76" s="287" t="s">
        <v>55</v>
      </c>
      <c r="C76" s="287"/>
      <c r="D76" s="287"/>
      <c r="E76" s="287"/>
      <c r="F76" s="287"/>
      <c r="G76" s="287"/>
      <c r="H76" s="6"/>
      <c r="I76" s="33">
        <f>I75*8.14%</f>
        <v>0</v>
      </c>
    </row>
    <row r="77" spans="1:9" ht="12.75" customHeight="1" x14ac:dyDescent="0.2">
      <c r="A77" s="15" t="s">
        <v>23</v>
      </c>
      <c r="B77" s="238" t="s">
        <v>56</v>
      </c>
      <c r="C77" s="238"/>
      <c r="D77" s="238"/>
      <c r="E77" s="238"/>
      <c r="F77" s="238"/>
      <c r="G77" s="238"/>
      <c r="H77" s="29"/>
      <c r="I77" s="41">
        <f>(I49*50%)</f>
        <v>0</v>
      </c>
    </row>
    <row r="78" spans="1:9" ht="14.25" x14ac:dyDescent="0.2">
      <c r="A78" s="278" t="s">
        <v>27</v>
      </c>
      <c r="B78" s="279"/>
      <c r="C78" s="279"/>
      <c r="D78" s="279"/>
      <c r="E78" s="279"/>
      <c r="F78" s="279"/>
      <c r="G78" s="279"/>
      <c r="H78" s="280"/>
      <c r="I78" s="35">
        <f>SUM(I72:I77)</f>
        <v>0</v>
      </c>
    </row>
    <row r="79" spans="1:9" ht="14.25" x14ac:dyDescent="0.2">
      <c r="A79" s="291" t="s">
        <v>126</v>
      </c>
      <c r="B79" s="291"/>
      <c r="C79" s="291"/>
      <c r="D79" s="291"/>
      <c r="E79" s="291"/>
      <c r="F79" s="291"/>
      <c r="G79" s="291"/>
      <c r="H79" s="153" t="s">
        <v>122</v>
      </c>
      <c r="I79" s="62">
        <f>I30</f>
        <v>0</v>
      </c>
    </row>
    <row r="80" spans="1:9" ht="14.25" x14ac:dyDescent="0.2">
      <c r="A80" s="291"/>
      <c r="B80" s="291"/>
      <c r="C80" s="291"/>
      <c r="D80" s="291"/>
      <c r="E80" s="291"/>
      <c r="F80" s="291"/>
      <c r="G80" s="291"/>
      <c r="H80" s="153" t="s">
        <v>127</v>
      </c>
      <c r="I80" s="62">
        <f>I68</f>
        <v>0</v>
      </c>
    </row>
    <row r="81" spans="1:9" ht="14.25" x14ac:dyDescent="0.2">
      <c r="A81" s="291"/>
      <c r="B81" s="291"/>
      <c r="C81" s="291"/>
      <c r="D81" s="291"/>
      <c r="E81" s="291"/>
      <c r="F81" s="291"/>
      <c r="G81" s="291"/>
      <c r="H81" s="153" t="s">
        <v>128</v>
      </c>
      <c r="I81" s="62">
        <f>I78</f>
        <v>0</v>
      </c>
    </row>
    <row r="82" spans="1:9" ht="14.25" x14ac:dyDescent="0.2">
      <c r="A82" s="291"/>
      <c r="B82" s="291"/>
      <c r="C82" s="291"/>
      <c r="D82" s="291"/>
      <c r="E82" s="291"/>
      <c r="F82" s="291"/>
      <c r="G82" s="291"/>
      <c r="H82" s="63" t="s">
        <v>27</v>
      </c>
      <c r="I82" s="64">
        <f>SUM(I79:I81)</f>
        <v>0</v>
      </c>
    </row>
    <row r="83" spans="1:9" ht="26.25" customHeight="1" x14ac:dyDescent="0.2">
      <c r="A83" s="226" t="s">
        <v>57</v>
      </c>
      <c r="B83" s="227"/>
      <c r="C83" s="227"/>
      <c r="D83" s="227"/>
      <c r="E83" s="227"/>
      <c r="F83" s="227"/>
      <c r="G83" s="227"/>
      <c r="H83" s="227"/>
      <c r="I83" s="228"/>
    </row>
    <row r="84" spans="1:9" ht="14.25" x14ac:dyDescent="0.2">
      <c r="A84" s="105" t="s">
        <v>58</v>
      </c>
      <c r="B84" s="292" t="s">
        <v>59</v>
      </c>
      <c r="C84" s="292"/>
      <c r="D84" s="292"/>
      <c r="E84" s="292"/>
      <c r="F84" s="292"/>
      <c r="G84" s="292"/>
      <c r="H84" s="94" t="s">
        <v>103</v>
      </c>
      <c r="I84" s="106" t="s">
        <v>19</v>
      </c>
    </row>
    <row r="85" spans="1:9" ht="24.75" customHeight="1" x14ac:dyDescent="0.2">
      <c r="A85" s="9" t="s">
        <v>1</v>
      </c>
      <c r="B85" s="238" t="s">
        <v>118</v>
      </c>
      <c r="C85" s="238"/>
      <c r="D85" s="238"/>
      <c r="E85" s="238"/>
      <c r="F85" s="238"/>
      <c r="G85" s="238"/>
      <c r="H85" s="29">
        <v>1.01E-2</v>
      </c>
      <c r="I85" s="33">
        <f>H85*I82</f>
        <v>0</v>
      </c>
    </row>
    <row r="86" spans="1:9" ht="15" x14ac:dyDescent="0.2">
      <c r="A86" s="9" t="s">
        <v>3</v>
      </c>
      <c r="B86" s="287" t="s">
        <v>59</v>
      </c>
      <c r="C86" s="287"/>
      <c r="D86" s="287"/>
      <c r="E86" s="287"/>
      <c r="F86" s="287"/>
      <c r="G86" s="287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87" t="s">
        <v>97</v>
      </c>
      <c r="C87" s="287"/>
      <c r="D87" s="287"/>
      <c r="E87" s="287"/>
      <c r="F87" s="287"/>
      <c r="G87" s="287"/>
      <c r="H87" s="65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7" t="s">
        <v>98</v>
      </c>
      <c r="C88" s="287"/>
      <c r="D88" s="287"/>
      <c r="E88" s="287"/>
      <c r="F88" s="287"/>
      <c r="G88" s="287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7" t="s">
        <v>99</v>
      </c>
      <c r="C89" s="287"/>
      <c r="D89" s="287"/>
      <c r="E89" s="287"/>
      <c r="F89" s="287"/>
      <c r="G89" s="287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7" t="s">
        <v>26</v>
      </c>
      <c r="C90" s="287"/>
      <c r="D90" s="287"/>
      <c r="E90" s="287"/>
      <c r="F90" s="287"/>
      <c r="G90" s="287"/>
      <c r="H90" s="6"/>
      <c r="I90" s="33"/>
    </row>
    <row r="91" spans="1:9" ht="14.25" x14ac:dyDescent="0.2">
      <c r="A91" s="278" t="s">
        <v>31</v>
      </c>
      <c r="B91" s="279"/>
      <c r="C91" s="279"/>
      <c r="D91" s="279"/>
      <c r="E91" s="279"/>
      <c r="F91" s="279"/>
      <c r="G91" s="279"/>
      <c r="H91" s="280"/>
      <c r="I91" s="35">
        <f>SUM(I85:I89)</f>
        <v>0</v>
      </c>
    </row>
    <row r="92" spans="1:9" ht="14.25" x14ac:dyDescent="0.2">
      <c r="A92" s="105" t="s">
        <v>60</v>
      </c>
      <c r="B92" s="288" t="s">
        <v>61</v>
      </c>
      <c r="C92" s="289"/>
      <c r="D92" s="289"/>
      <c r="E92" s="289"/>
      <c r="F92" s="289"/>
      <c r="G92" s="289"/>
      <c r="H92" s="290"/>
      <c r="I92" s="106" t="s">
        <v>19</v>
      </c>
    </row>
    <row r="93" spans="1:9" ht="12.75" customHeight="1" x14ac:dyDescent="0.2">
      <c r="A93" s="9" t="s">
        <v>1</v>
      </c>
      <c r="B93" s="211" t="s">
        <v>62</v>
      </c>
      <c r="C93" s="211"/>
      <c r="D93" s="211"/>
      <c r="E93" s="211"/>
      <c r="F93" s="211"/>
      <c r="G93" s="211"/>
      <c r="H93" s="42"/>
      <c r="I93" s="43">
        <f>(I82/220*15)</f>
        <v>0</v>
      </c>
    </row>
    <row r="94" spans="1:9" ht="15" x14ac:dyDescent="0.2">
      <c r="A94" s="9" t="s">
        <v>3</v>
      </c>
      <c r="B94" s="293" t="s">
        <v>63</v>
      </c>
      <c r="C94" s="293"/>
      <c r="D94" s="293"/>
      <c r="E94" s="293"/>
      <c r="F94" s="293"/>
      <c r="G94" s="293"/>
      <c r="H94" s="44">
        <f>SUM(H93*H50)</f>
        <v>0</v>
      </c>
      <c r="I94" s="43">
        <f>SUM(I93*H50)</f>
        <v>0</v>
      </c>
    </row>
    <row r="95" spans="1:9" ht="14.25" x14ac:dyDescent="0.2">
      <c r="A95" s="278" t="s">
        <v>31</v>
      </c>
      <c r="B95" s="279"/>
      <c r="C95" s="279"/>
      <c r="D95" s="279"/>
      <c r="E95" s="279"/>
      <c r="F95" s="279"/>
      <c r="G95" s="279"/>
      <c r="H95" s="280"/>
      <c r="I95" s="30">
        <f>SUM(I93:I94)</f>
        <v>0</v>
      </c>
    </row>
    <row r="96" spans="1:9" ht="21.75" customHeight="1" x14ac:dyDescent="0.2">
      <c r="A96" s="264" t="s">
        <v>64</v>
      </c>
      <c r="B96" s="265"/>
      <c r="C96" s="265"/>
      <c r="D96" s="265"/>
      <c r="E96" s="265"/>
      <c r="F96" s="265"/>
      <c r="G96" s="265"/>
      <c r="H96" s="265"/>
      <c r="I96" s="266"/>
    </row>
    <row r="97" spans="1:9" ht="12.75" customHeight="1" x14ac:dyDescent="0.2">
      <c r="A97" s="154">
        <v>4</v>
      </c>
      <c r="B97" s="229" t="s">
        <v>65</v>
      </c>
      <c r="C97" s="230"/>
      <c r="D97" s="230"/>
      <c r="E97" s="230"/>
      <c r="F97" s="230"/>
      <c r="G97" s="230"/>
      <c r="H97" s="231"/>
      <c r="I97" s="98" t="s">
        <v>19</v>
      </c>
    </row>
    <row r="98" spans="1:9" ht="12.75" customHeight="1" x14ac:dyDescent="0.2">
      <c r="A98" s="9" t="s">
        <v>58</v>
      </c>
      <c r="B98" s="211" t="s">
        <v>59</v>
      </c>
      <c r="C98" s="211"/>
      <c r="D98" s="211"/>
      <c r="E98" s="211"/>
      <c r="F98" s="211"/>
      <c r="G98" s="211"/>
      <c r="H98" s="16"/>
      <c r="I98" s="33">
        <f>I91</f>
        <v>0</v>
      </c>
    </row>
    <row r="99" spans="1:9" ht="12.75" customHeight="1" x14ac:dyDescent="0.2">
      <c r="A99" s="9" t="s">
        <v>60</v>
      </c>
      <c r="B99" s="211" t="s">
        <v>61</v>
      </c>
      <c r="C99" s="211"/>
      <c r="D99" s="211"/>
      <c r="E99" s="211"/>
      <c r="F99" s="211"/>
      <c r="G99" s="211"/>
      <c r="H99" s="16"/>
      <c r="I99" s="33">
        <f>I95</f>
        <v>0</v>
      </c>
    </row>
    <row r="100" spans="1:9" ht="14.25" x14ac:dyDescent="0.2">
      <c r="A100" s="278" t="s">
        <v>27</v>
      </c>
      <c r="B100" s="279"/>
      <c r="C100" s="279"/>
      <c r="D100" s="279"/>
      <c r="E100" s="279"/>
      <c r="F100" s="279"/>
      <c r="G100" s="279"/>
      <c r="H100" s="280"/>
      <c r="I100" s="35">
        <f>SUM(I98:I99)</f>
        <v>0</v>
      </c>
    </row>
    <row r="101" spans="1:9" ht="14.25" x14ac:dyDescent="0.2">
      <c r="A101" s="223"/>
      <c r="B101" s="224"/>
      <c r="C101" s="224"/>
      <c r="D101" s="224"/>
      <c r="E101" s="224"/>
      <c r="F101" s="224"/>
      <c r="G101" s="224"/>
      <c r="H101" s="224"/>
      <c r="I101" s="225"/>
    </row>
    <row r="102" spans="1:9" ht="18.75" customHeight="1" x14ac:dyDescent="0.2">
      <c r="A102" s="226" t="s">
        <v>66</v>
      </c>
      <c r="B102" s="227"/>
      <c r="C102" s="227"/>
      <c r="D102" s="227"/>
      <c r="E102" s="227"/>
      <c r="F102" s="227"/>
      <c r="G102" s="227"/>
      <c r="H102" s="227"/>
      <c r="I102" s="228"/>
    </row>
    <row r="103" spans="1:9" ht="12.75" customHeight="1" x14ac:dyDescent="0.2">
      <c r="A103" s="154">
        <v>5</v>
      </c>
      <c r="B103" s="229" t="s">
        <v>67</v>
      </c>
      <c r="C103" s="230"/>
      <c r="D103" s="230"/>
      <c r="E103" s="230"/>
      <c r="F103" s="230"/>
      <c r="G103" s="230"/>
      <c r="H103" s="231"/>
      <c r="I103" s="98" t="s">
        <v>19</v>
      </c>
    </row>
    <row r="104" spans="1:9" ht="15" customHeight="1" x14ac:dyDescent="0.2">
      <c r="A104" s="9" t="s">
        <v>1</v>
      </c>
      <c r="B104" s="202" t="s">
        <v>68</v>
      </c>
      <c r="C104" s="203"/>
      <c r="D104" s="203"/>
      <c r="E104" s="203"/>
      <c r="F104" s="203"/>
      <c r="G104" s="203"/>
      <c r="H104" s="204"/>
      <c r="I104" s="33">
        <f>UNIF</f>
        <v>0</v>
      </c>
    </row>
    <row r="105" spans="1:9" ht="12.75" customHeight="1" x14ac:dyDescent="0.2">
      <c r="A105" s="9" t="s">
        <v>3</v>
      </c>
      <c r="B105" s="202" t="s">
        <v>69</v>
      </c>
      <c r="C105" s="203"/>
      <c r="D105" s="203"/>
      <c r="E105" s="203"/>
      <c r="F105" s="203"/>
      <c r="G105" s="203"/>
      <c r="H105" s="204"/>
      <c r="I105" s="112">
        <v>0</v>
      </c>
    </row>
    <row r="106" spans="1:9" ht="15" x14ac:dyDescent="0.2">
      <c r="A106" s="9" t="s">
        <v>5</v>
      </c>
      <c r="B106" s="275" t="s">
        <v>70</v>
      </c>
      <c r="C106" s="276"/>
      <c r="D106" s="276"/>
      <c r="E106" s="276"/>
      <c r="F106" s="276"/>
      <c r="G106" s="276"/>
      <c r="H106" s="277"/>
      <c r="I106" s="155">
        <f>EQUIP</f>
        <v>0</v>
      </c>
    </row>
    <row r="107" spans="1:9" ht="12.75" customHeight="1" x14ac:dyDescent="0.2">
      <c r="A107" s="9" t="s">
        <v>7</v>
      </c>
      <c r="B107" s="202" t="s">
        <v>213</v>
      </c>
      <c r="C107" s="203"/>
      <c r="D107" s="203"/>
      <c r="E107" s="203"/>
      <c r="F107" s="203"/>
      <c r="G107" s="203"/>
      <c r="H107" s="204"/>
      <c r="I107" s="38">
        <f>ARMAM.</f>
        <v>0</v>
      </c>
    </row>
    <row r="108" spans="1:9" ht="14.25" x14ac:dyDescent="0.2">
      <c r="A108" s="278" t="s">
        <v>27</v>
      </c>
      <c r="B108" s="279"/>
      <c r="C108" s="279"/>
      <c r="D108" s="279"/>
      <c r="E108" s="279"/>
      <c r="F108" s="279"/>
      <c r="G108" s="279"/>
      <c r="H108" s="280"/>
      <c r="I108" s="45">
        <f>ROUND(SUM(I104:I107),2)</f>
        <v>0</v>
      </c>
    </row>
    <row r="109" spans="1:9" ht="14.25" customHeight="1" x14ac:dyDescent="0.2">
      <c r="A109" s="294" t="s">
        <v>129</v>
      </c>
      <c r="B109" s="295"/>
      <c r="C109" s="295"/>
      <c r="D109" s="295"/>
      <c r="E109" s="295"/>
      <c r="F109" s="295"/>
      <c r="G109" s="296"/>
      <c r="H109" s="153" t="s">
        <v>122</v>
      </c>
      <c r="I109" s="66">
        <f>I30</f>
        <v>0</v>
      </c>
    </row>
    <row r="110" spans="1:9" ht="14.25" x14ac:dyDescent="0.2">
      <c r="A110" s="297"/>
      <c r="B110" s="298"/>
      <c r="C110" s="298"/>
      <c r="D110" s="298"/>
      <c r="E110" s="298"/>
      <c r="F110" s="298"/>
      <c r="G110" s="299"/>
      <c r="H110" s="153" t="s">
        <v>127</v>
      </c>
      <c r="I110" s="66">
        <f>I68</f>
        <v>0</v>
      </c>
    </row>
    <row r="111" spans="1:9" ht="14.25" x14ac:dyDescent="0.2">
      <c r="A111" s="297"/>
      <c r="B111" s="298"/>
      <c r="C111" s="298"/>
      <c r="D111" s="298"/>
      <c r="E111" s="298"/>
      <c r="F111" s="298"/>
      <c r="G111" s="299"/>
      <c r="H111" s="153" t="s">
        <v>128</v>
      </c>
      <c r="I111" s="66">
        <f>I78</f>
        <v>0</v>
      </c>
    </row>
    <row r="112" spans="1:9" ht="14.25" x14ac:dyDescent="0.2">
      <c r="A112" s="297"/>
      <c r="B112" s="298"/>
      <c r="C112" s="298"/>
      <c r="D112" s="298"/>
      <c r="E112" s="298"/>
      <c r="F112" s="298"/>
      <c r="G112" s="299"/>
      <c r="H112" s="153" t="s">
        <v>130</v>
      </c>
      <c r="I112" s="66">
        <f>I100</f>
        <v>0</v>
      </c>
    </row>
    <row r="113" spans="1:9" ht="14.25" x14ac:dyDescent="0.2">
      <c r="A113" s="297"/>
      <c r="B113" s="298"/>
      <c r="C113" s="298"/>
      <c r="D113" s="298"/>
      <c r="E113" s="298"/>
      <c r="F113" s="298"/>
      <c r="G113" s="299"/>
      <c r="H113" s="153" t="s">
        <v>131</v>
      </c>
      <c r="I113" s="64">
        <f>I108</f>
        <v>0</v>
      </c>
    </row>
    <row r="114" spans="1:9" ht="14.25" x14ac:dyDescent="0.2">
      <c r="A114" s="300"/>
      <c r="B114" s="301"/>
      <c r="C114" s="301"/>
      <c r="D114" s="301"/>
      <c r="E114" s="301"/>
      <c r="F114" s="301"/>
      <c r="G114" s="302"/>
      <c r="H114" s="153" t="s">
        <v>27</v>
      </c>
      <c r="I114" s="67">
        <f>SUM(I109:I113)</f>
        <v>0</v>
      </c>
    </row>
    <row r="115" spans="1:9" ht="24" customHeight="1" x14ac:dyDescent="0.2">
      <c r="A115" s="303" t="s">
        <v>71</v>
      </c>
      <c r="B115" s="303"/>
      <c r="C115" s="303"/>
      <c r="D115" s="303"/>
      <c r="E115" s="303"/>
      <c r="F115" s="303"/>
      <c r="G115" s="303"/>
      <c r="H115" s="303"/>
      <c r="I115" s="303"/>
    </row>
    <row r="116" spans="1:9" ht="28.5" x14ac:dyDescent="0.2">
      <c r="A116" s="154">
        <v>6</v>
      </c>
      <c r="B116" s="288" t="s">
        <v>72</v>
      </c>
      <c r="C116" s="289"/>
      <c r="D116" s="289"/>
      <c r="E116" s="289"/>
      <c r="F116" s="289"/>
      <c r="G116" s="290"/>
      <c r="H116" s="97" t="s">
        <v>18</v>
      </c>
      <c r="I116" s="98" t="s">
        <v>19</v>
      </c>
    </row>
    <row r="117" spans="1:9" ht="15" x14ac:dyDescent="0.2">
      <c r="A117" s="9" t="s">
        <v>1</v>
      </c>
      <c r="B117" s="275" t="s">
        <v>73</v>
      </c>
      <c r="C117" s="276"/>
      <c r="D117" s="276"/>
      <c r="E117" s="276"/>
      <c r="F117" s="276"/>
      <c r="G117" s="277"/>
      <c r="H117" s="93">
        <v>0</v>
      </c>
      <c r="I117" s="33">
        <f>SUM(H117*I134)</f>
        <v>0</v>
      </c>
    </row>
    <row r="118" spans="1:9" ht="15" x14ac:dyDescent="0.2">
      <c r="A118" s="9" t="s">
        <v>3</v>
      </c>
      <c r="B118" s="275" t="s">
        <v>74</v>
      </c>
      <c r="C118" s="276"/>
      <c r="D118" s="276"/>
      <c r="E118" s="276"/>
      <c r="F118" s="276"/>
      <c r="G118" s="277"/>
      <c r="H118" s="93">
        <v>0</v>
      </c>
      <c r="I118" s="33">
        <f>H118*(I134+I117)</f>
        <v>0</v>
      </c>
    </row>
    <row r="119" spans="1:9" ht="15" x14ac:dyDescent="0.2">
      <c r="A119" s="9" t="s">
        <v>5</v>
      </c>
      <c r="B119" s="275" t="s">
        <v>75</v>
      </c>
      <c r="C119" s="276"/>
      <c r="D119" s="276"/>
      <c r="E119" s="276"/>
      <c r="F119" s="276"/>
      <c r="G119" s="277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5" t="s">
        <v>119</v>
      </c>
      <c r="C120" s="276"/>
      <c r="D120" s="276"/>
      <c r="E120" s="276"/>
      <c r="F120" s="276"/>
      <c r="G120" s="277"/>
      <c r="H120" s="6" t="s">
        <v>46</v>
      </c>
      <c r="I120" s="33" t="s">
        <v>46</v>
      </c>
    </row>
    <row r="121" spans="1:9" ht="12.75" customHeight="1" x14ac:dyDescent="0.2">
      <c r="A121" s="17"/>
      <c r="B121" s="202" t="s">
        <v>100</v>
      </c>
      <c r="C121" s="203"/>
      <c r="D121" s="203"/>
      <c r="E121" s="203"/>
      <c r="F121" s="203"/>
      <c r="G121" s="204"/>
      <c r="H121" s="92">
        <v>0</v>
      </c>
      <c r="I121" s="33">
        <f>SUM(H121*I136)</f>
        <v>0</v>
      </c>
    </row>
    <row r="122" spans="1:9" ht="12.75" customHeight="1" x14ac:dyDescent="0.2">
      <c r="A122" s="17"/>
      <c r="B122" s="202" t="s">
        <v>101</v>
      </c>
      <c r="C122" s="203"/>
      <c r="D122" s="203"/>
      <c r="E122" s="203"/>
      <c r="F122" s="203"/>
      <c r="G122" s="204"/>
      <c r="H122" s="92">
        <v>0</v>
      </c>
      <c r="I122" s="33">
        <f>SUM(H122*I136)</f>
        <v>0</v>
      </c>
    </row>
    <row r="123" spans="1:9" ht="12.75" customHeight="1" x14ac:dyDescent="0.2">
      <c r="A123" s="17"/>
      <c r="B123" s="202" t="s">
        <v>102</v>
      </c>
      <c r="C123" s="203"/>
      <c r="D123" s="203"/>
      <c r="E123" s="203"/>
      <c r="F123" s="203"/>
      <c r="G123" s="204"/>
      <c r="H123" s="92">
        <v>0</v>
      </c>
      <c r="I123" s="33">
        <f>SUM(H123*I136)</f>
        <v>0</v>
      </c>
    </row>
    <row r="124" spans="1:9" ht="14.25" x14ac:dyDescent="0.2">
      <c r="A124" s="278" t="s">
        <v>27</v>
      </c>
      <c r="B124" s="279"/>
      <c r="C124" s="279"/>
      <c r="D124" s="279"/>
      <c r="E124" s="279"/>
      <c r="F124" s="279"/>
      <c r="G124" s="279"/>
      <c r="H124" s="152"/>
      <c r="I124" s="35">
        <f>SUM(I117+I118+I121+I122+I123)</f>
        <v>0</v>
      </c>
    </row>
    <row r="125" spans="1:9" ht="14.25" x14ac:dyDescent="0.2">
      <c r="A125" s="304"/>
      <c r="B125" s="305"/>
      <c r="C125" s="305"/>
      <c r="D125" s="305"/>
      <c r="E125" s="305"/>
      <c r="F125" s="305"/>
      <c r="G125" s="305"/>
      <c r="H125" s="305"/>
      <c r="I125" s="306"/>
    </row>
    <row r="126" spans="1:9" ht="15" x14ac:dyDescent="0.2">
      <c r="A126" s="307"/>
      <c r="B126" s="308"/>
      <c r="C126" s="308"/>
      <c r="D126" s="308"/>
      <c r="E126" s="308"/>
      <c r="F126" s="308"/>
      <c r="G126" s="308"/>
      <c r="H126" s="308"/>
      <c r="I126" s="308"/>
    </row>
    <row r="127" spans="1:9" ht="19.5" customHeight="1" x14ac:dyDescent="0.2">
      <c r="A127" s="309" t="s">
        <v>105</v>
      </c>
      <c r="B127" s="310"/>
      <c r="C127" s="310"/>
      <c r="D127" s="310"/>
      <c r="E127" s="310"/>
      <c r="F127" s="310"/>
      <c r="G127" s="310"/>
      <c r="H127" s="310"/>
      <c r="I127" s="311"/>
    </row>
    <row r="128" spans="1:9" ht="12.75" customHeight="1" x14ac:dyDescent="0.2">
      <c r="A128" s="229" t="s">
        <v>76</v>
      </c>
      <c r="B128" s="230"/>
      <c r="C128" s="230"/>
      <c r="D128" s="230"/>
      <c r="E128" s="230"/>
      <c r="F128" s="230"/>
      <c r="G128" s="230"/>
      <c r="H128" s="231"/>
      <c r="I128" s="100" t="s">
        <v>19</v>
      </c>
    </row>
    <row r="129" spans="1:9" ht="12.75" customHeight="1" x14ac:dyDescent="0.2">
      <c r="A129" s="18" t="s">
        <v>1</v>
      </c>
      <c r="B129" s="202" t="s">
        <v>77</v>
      </c>
      <c r="C129" s="203"/>
      <c r="D129" s="203"/>
      <c r="E129" s="203"/>
      <c r="F129" s="203"/>
      <c r="G129" s="203"/>
      <c r="H129" s="204"/>
      <c r="I129" s="38">
        <f>I30</f>
        <v>0</v>
      </c>
    </row>
    <row r="130" spans="1:9" ht="12.75" customHeight="1" x14ac:dyDescent="0.2">
      <c r="A130" s="18" t="s">
        <v>3</v>
      </c>
      <c r="B130" s="202" t="s">
        <v>51</v>
      </c>
      <c r="C130" s="203"/>
      <c r="D130" s="203"/>
      <c r="E130" s="203"/>
      <c r="F130" s="203"/>
      <c r="G130" s="203"/>
      <c r="H130" s="204"/>
      <c r="I130" s="38">
        <f>I68</f>
        <v>0</v>
      </c>
    </row>
    <row r="131" spans="1:9" ht="12.75" customHeight="1" x14ac:dyDescent="0.2">
      <c r="A131" s="18" t="s">
        <v>5</v>
      </c>
      <c r="B131" s="202" t="s">
        <v>78</v>
      </c>
      <c r="C131" s="203"/>
      <c r="D131" s="203"/>
      <c r="E131" s="203"/>
      <c r="F131" s="203"/>
      <c r="G131" s="203"/>
      <c r="H131" s="204"/>
      <c r="I131" s="38">
        <f>I78</f>
        <v>0</v>
      </c>
    </row>
    <row r="132" spans="1:9" ht="12.75" customHeight="1" x14ac:dyDescent="0.2">
      <c r="A132" s="18" t="s">
        <v>7</v>
      </c>
      <c r="B132" s="202" t="s">
        <v>65</v>
      </c>
      <c r="C132" s="203"/>
      <c r="D132" s="203"/>
      <c r="E132" s="203"/>
      <c r="F132" s="203"/>
      <c r="G132" s="203"/>
      <c r="H132" s="204"/>
      <c r="I132" s="38">
        <f>I100</f>
        <v>0</v>
      </c>
    </row>
    <row r="133" spans="1:9" ht="12.75" customHeight="1" x14ac:dyDescent="0.2">
      <c r="A133" s="18" t="s">
        <v>21</v>
      </c>
      <c r="B133" s="202" t="s">
        <v>79</v>
      </c>
      <c r="C133" s="203"/>
      <c r="D133" s="203"/>
      <c r="E133" s="203"/>
      <c r="F133" s="203"/>
      <c r="G133" s="203"/>
      <c r="H133" s="204"/>
      <c r="I133" s="38">
        <f>I108</f>
        <v>0</v>
      </c>
    </row>
    <row r="134" spans="1:9" ht="12.75" customHeight="1" x14ac:dyDescent="0.25">
      <c r="A134" s="328" t="s">
        <v>80</v>
      </c>
      <c r="B134" s="329"/>
      <c r="C134" s="329"/>
      <c r="D134" s="329"/>
      <c r="E134" s="329"/>
      <c r="F134" s="329"/>
      <c r="G134" s="329"/>
      <c r="H134" s="330"/>
      <c r="I134" s="51">
        <f>SUM(I129:I133)</f>
        <v>0</v>
      </c>
    </row>
    <row r="135" spans="1:9" ht="12.75" customHeight="1" x14ac:dyDescent="0.2">
      <c r="A135" s="18" t="s">
        <v>23</v>
      </c>
      <c r="B135" s="202" t="s">
        <v>81</v>
      </c>
      <c r="C135" s="203"/>
      <c r="D135" s="203"/>
      <c r="E135" s="203"/>
      <c r="F135" s="203"/>
      <c r="G135" s="203"/>
      <c r="H135" s="204"/>
      <c r="I135" s="52">
        <f>I124</f>
        <v>0</v>
      </c>
    </row>
    <row r="136" spans="1:9" ht="12.75" customHeight="1" x14ac:dyDescent="0.2">
      <c r="A136" s="331" t="s">
        <v>82</v>
      </c>
      <c r="B136" s="332"/>
      <c r="C136" s="332"/>
      <c r="D136" s="332"/>
      <c r="E136" s="332"/>
      <c r="F136" s="332"/>
      <c r="G136" s="332"/>
      <c r="H136" s="333"/>
      <c r="I136" s="53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334" t="s">
        <v>106</v>
      </c>
      <c r="B139" s="334"/>
      <c r="C139" s="334"/>
      <c r="D139" s="334"/>
      <c r="E139" s="334"/>
      <c r="F139" s="334"/>
      <c r="G139" s="334"/>
      <c r="H139" s="334"/>
      <c r="I139" s="334"/>
    </row>
    <row r="140" spans="1:9" ht="41.25" customHeight="1" thickBot="1" x14ac:dyDescent="0.25">
      <c r="A140" s="49" t="s">
        <v>107</v>
      </c>
      <c r="B140" s="150" t="s">
        <v>83</v>
      </c>
      <c r="C140" s="108" t="s">
        <v>108</v>
      </c>
      <c r="D140" s="335" t="s">
        <v>109</v>
      </c>
      <c r="E140" s="336"/>
      <c r="F140" s="337"/>
      <c r="G140" s="151" t="s">
        <v>84</v>
      </c>
      <c r="H140" s="338" t="s">
        <v>110</v>
      </c>
      <c r="I140" s="339"/>
    </row>
    <row r="141" spans="1:9" ht="86.25" customHeight="1" thickBot="1" x14ac:dyDescent="0.25">
      <c r="A141" s="50" t="s">
        <v>132</v>
      </c>
      <c r="B141" s="59">
        <f>I136</f>
        <v>0</v>
      </c>
      <c r="C141" s="107">
        <v>2</v>
      </c>
      <c r="D141" s="315">
        <f>SUM(B141*C141)</f>
        <v>0</v>
      </c>
      <c r="E141" s="316"/>
      <c r="F141" s="317"/>
      <c r="G141" s="149">
        <v>1</v>
      </c>
      <c r="H141" s="318">
        <f>SUM(D141*G141)</f>
        <v>0</v>
      </c>
      <c r="I141" s="31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20" t="s">
        <v>111</v>
      </c>
      <c r="B143" s="321"/>
      <c r="C143" s="321"/>
      <c r="D143" s="321"/>
      <c r="E143" s="321"/>
      <c r="F143" s="322"/>
      <c r="G143" s="54"/>
      <c r="H143" s="54"/>
      <c r="I143" s="54"/>
    </row>
    <row r="144" spans="1:9" ht="15.75" thickBot="1" x14ac:dyDescent="0.3">
      <c r="A144" s="47"/>
      <c r="B144" s="323" t="s">
        <v>112</v>
      </c>
      <c r="C144" s="324"/>
      <c r="D144" s="324"/>
      <c r="E144" s="325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5" t="s">
        <v>114</v>
      </c>
      <c r="C145" s="56"/>
      <c r="D145" s="326" t="s">
        <v>115</v>
      </c>
      <c r="E145" s="327"/>
      <c r="F145" s="57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2" t="s">
        <v>116</v>
      </c>
      <c r="C146" s="313"/>
      <c r="D146" s="314"/>
      <c r="E146" s="58"/>
      <c r="F146" s="57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2" t="s">
        <v>235</v>
      </c>
      <c r="C147" s="313"/>
      <c r="D147" s="314"/>
      <c r="E147" s="58"/>
      <c r="F147" s="57">
        <f>F146*20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zoomScaleSheetLayoutView="100" workbookViewId="0">
      <selection activeCell="A7" sqref="A1:A1048576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09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 x14ac:dyDescent="0.2">
      <c r="A2" s="211" t="s">
        <v>207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">
      <c r="A3" s="211" t="s">
        <v>133</v>
      </c>
      <c r="B3" s="211"/>
      <c r="C3" s="211"/>
      <c r="D3" s="211"/>
      <c r="E3" s="211"/>
      <c r="F3" s="211"/>
      <c r="G3" s="211"/>
      <c r="H3" s="211"/>
      <c r="I3" s="211"/>
    </row>
    <row r="4" spans="1:9" ht="12.75" customHeight="1" x14ac:dyDescent="0.2">
      <c r="A4" s="211" t="s">
        <v>134</v>
      </c>
      <c r="B4" s="212"/>
      <c r="C4" s="212"/>
      <c r="D4" s="212"/>
      <c r="E4" s="212"/>
      <c r="F4" s="212"/>
      <c r="G4" s="212"/>
      <c r="H4" s="212"/>
      <c r="I4" s="212"/>
    </row>
    <row r="5" spans="1:9" ht="12.75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</row>
    <row r="6" spans="1:9" ht="21" customHeight="1" x14ac:dyDescent="0.2">
      <c r="A6" s="214" t="s">
        <v>0</v>
      </c>
      <c r="B6" s="215"/>
      <c r="C6" s="215"/>
      <c r="D6" s="215"/>
      <c r="E6" s="215"/>
      <c r="F6" s="215"/>
      <c r="G6" s="215"/>
      <c r="H6" s="215"/>
      <c r="I6" s="216"/>
    </row>
    <row r="7" spans="1:9" ht="12.75" customHeight="1" x14ac:dyDescent="0.2">
      <c r="A7" s="3" t="s">
        <v>1</v>
      </c>
      <c r="B7" s="197" t="s">
        <v>2</v>
      </c>
      <c r="C7" s="198"/>
      <c r="D7" s="198"/>
      <c r="E7" s="198"/>
      <c r="F7" s="198"/>
      <c r="G7" s="199"/>
      <c r="H7" s="200" t="s">
        <v>208</v>
      </c>
      <c r="I7" s="201"/>
    </row>
    <row r="8" spans="1:9" ht="12.75" customHeight="1" x14ac:dyDescent="0.2">
      <c r="A8" s="4" t="s">
        <v>3</v>
      </c>
      <c r="B8" s="202" t="s">
        <v>4</v>
      </c>
      <c r="C8" s="203"/>
      <c r="D8" s="203"/>
      <c r="E8" s="203"/>
      <c r="F8" s="203"/>
      <c r="G8" s="204"/>
      <c r="H8" s="205" t="s">
        <v>88</v>
      </c>
      <c r="I8" s="206"/>
    </row>
    <row r="9" spans="1:9" ht="12.75" customHeight="1" x14ac:dyDescent="0.2">
      <c r="A9" s="4" t="s">
        <v>5</v>
      </c>
      <c r="B9" s="202" t="s">
        <v>6</v>
      </c>
      <c r="C9" s="203"/>
      <c r="D9" s="203"/>
      <c r="E9" s="203"/>
      <c r="F9" s="203"/>
      <c r="G9" s="204"/>
      <c r="H9" s="207" t="s">
        <v>214</v>
      </c>
      <c r="I9" s="208"/>
    </row>
    <row r="10" spans="1:9" ht="12.75" customHeight="1" x14ac:dyDescent="0.2">
      <c r="A10" s="4" t="s">
        <v>7</v>
      </c>
      <c r="B10" s="202" t="s">
        <v>8</v>
      </c>
      <c r="C10" s="203"/>
      <c r="D10" s="203"/>
      <c r="E10" s="203"/>
      <c r="F10" s="203"/>
      <c r="G10" s="204"/>
      <c r="H10" s="205">
        <v>20</v>
      </c>
      <c r="I10" s="206"/>
    </row>
    <row r="11" spans="1:9" ht="12.75" customHeight="1" x14ac:dyDescent="0.2">
      <c r="A11" s="202" t="s">
        <v>9</v>
      </c>
      <c r="B11" s="203"/>
      <c r="C11" s="203"/>
      <c r="D11" s="203"/>
      <c r="E11" s="203"/>
      <c r="F11" s="203"/>
      <c r="G11" s="203"/>
      <c r="H11" s="203"/>
      <c r="I11" s="204"/>
    </row>
    <row r="12" spans="1:9" ht="14.25" x14ac:dyDescent="0.2">
      <c r="A12" s="223"/>
      <c r="B12" s="224"/>
      <c r="C12" s="224"/>
      <c r="D12" s="224"/>
      <c r="E12" s="224"/>
      <c r="F12" s="224"/>
      <c r="G12" s="224"/>
      <c r="H12" s="224"/>
      <c r="I12" s="225"/>
    </row>
    <row r="13" spans="1:9" ht="21.75" customHeight="1" x14ac:dyDescent="0.2">
      <c r="A13" s="226" t="s">
        <v>94</v>
      </c>
      <c r="B13" s="227"/>
      <c r="C13" s="227"/>
      <c r="D13" s="227"/>
      <c r="E13" s="227"/>
      <c r="F13" s="227"/>
      <c r="G13" s="227"/>
      <c r="H13" s="227"/>
      <c r="I13" s="228"/>
    </row>
    <row r="14" spans="1:9" ht="12.75" customHeight="1" x14ac:dyDescent="0.2">
      <c r="A14" s="229" t="s">
        <v>10</v>
      </c>
      <c r="B14" s="230"/>
      <c r="C14" s="230"/>
      <c r="D14" s="230"/>
      <c r="E14" s="230"/>
      <c r="F14" s="230"/>
      <c r="G14" s="230"/>
      <c r="H14" s="230"/>
      <c r="I14" s="231"/>
    </row>
    <row r="15" spans="1:9" ht="27" customHeight="1" x14ac:dyDescent="0.2">
      <c r="A15" s="4">
        <v>1</v>
      </c>
      <c r="B15" s="202" t="s">
        <v>11</v>
      </c>
      <c r="C15" s="203"/>
      <c r="D15" s="203"/>
      <c r="E15" s="203"/>
      <c r="F15" s="203"/>
      <c r="G15" s="204"/>
      <c r="H15" s="217" t="s">
        <v>231</v>
      </c>
      <c r="I15" s="218"/>
    </row>
    <row r="16" spans="1:9" ht="12.75" customHeight="1" x14ac:dyDescent="0.2">
      <c r="A16" s="4">
        <v>2</v>
      </c>
      <c r="B16" s="202" t="s">
        <v>12</v>
      </c>
      <c r="C16" s="203"/>
      <c r="D16" s="203"/>
      <c r="E16" s="203"/>
      <c r="F16" s="203"/>
      <c r="G16" s="204"/>
      <c r="H16" s="219" t="s">
        <v>209</v>
      </c>
      <c r="I16" s="220"/>
    </row>
    <row r="17" spans="1:9" ht="12.75" customHeight="1" x14ac:dyDescent="0.2">
      <c r="A17" s="4">
        <v>3</v>
      </c>
      <c r="B17" s="202" t="s">
        <v>13</v>
      </c>
      <c r="C17" s="203"/>
      <c r="D17" s="203"/>
      <c r="E17" s="203"/>
      <c r="F17" s="203"/>
      <c r="G17" s="204"/>
      <c r="H17" s="221">
        <v>0</v>
      </c>
      <c r="I17" s="222"/>
    </row>
    <row r="18" spans="1:9" ht="15" customHeight="1" x14ac:dyDescent="0.2">
      <c r="A18" s="4">
        <v>4</v>
      </c>
      <c r="B18" s="202" t="s">
        <v>14</v>
      </c>
      <c r="C18" s="203"/>
      <c r="D18" s="203"/>
      <c r="E18" s="203"/>
      <c r="F18" s="203"/>
      <c r="G18" s="204"/>
      <c r="H18" s="239" t="s">
        <v>215</v>
      </c>
      <c r="I18" s="240"/>
    </row>
    <row r="19" spans="1:9" ht="12.75" customHeight="1" x14ac:dyDescent="0.25">
      <c r="A19" s="5">
        <v>5</v>
      </c>
      <c r="B19" s="202" t="s">
        <v>15</v>
      </c>
      <c r="C19" s="203"/>
      <c r="D19" s="203"/>
      <c r="E19" s="203"/>
      <c r="F19" s="203"/>
      <c r="G19" s="204"/>
      <c r="H19" s="241" t="s">
        <v>211</v>
      </c>
      <c r="I19" s="242"/>
    </row>
    <row r="20" spans="1:9" ht="15" x14ac:dyDescent="0.2">
      <c r="A20" s="243"/>
      <c r="B20" s="244"/>
      <c r="C20" s="244"/>
      <c r="D20" s="244"/>
      <c r="E20" s="244"/>
      <c r="F20" s="244"/>
      <c r="G20" s="244"/>
      <c r="H20" s="244"/>
      <c r="I20" s="245"/>
    </row>
    <row r="21" spans="1:9" ht="23.25" customHeight="1" x14ac:dyDescent="0.2">
      <c r="A21" s="226" t="s">
        <v>16</v>
      </c>
      <c r="B21" s="227"/>
      <c r="C21" s="227"/>
      <c r="D21" s="227"/>
      <c r="E21" s="227"/>
      <c r="F21" s="227"/>
      <c r="G21" s="227"/>
      <c r="H21" s="227"/>
      <c r="I21" s="228"/>
    </row>
    <row r="22" spans="1:9" ht="12.75" customHeight="1" x14ac:dyDescent="0.2">
      <c r="A22" s="94">
        <v>1</v>
      </c>
      <c r="B22" s="229" t="s">
        <v>17</v>
      </c>
      <c r="C22" s="230"/>
      <c r="D22" s="230"/>
      <c r="E22" s="230"/>
      <c r="F22" s="230"/>
      <c r="G22" s="231"/>
      <c r="H22" s="94" t="s">
        <v>18</v>
      </c>
      <c r="I22" s="95" t="s">
        <v>19</v>
      </c>
    </row>
    <row r="23" spans="1:9" ht="12.75" customHeight="1" x14ac:dyDescent="0.2">
      <c r="A23" s="4" t="s">
        <v>1</v>
      </c>
      <c r="B23" s="202" t="s">
        <v>217</v>
      </c>
      <c r="C23" s="203"/>
      <c r="D23" s="203"/>
      <c r="E23" s="203"/>
      <c r="F23" s="203"/>
      <c r="G23" s="203"/>
      <c r="H23" s="204"/>
      <c r="I23" s="33">
        <f>H17</f>
        <v>0</v>
      </c>
    </row>
    <row r="24" spans="1:9" ht="12.75" customHeight="1" x14ac:dyDescent="0.2">
      <c r="A24" s="4" t="s">
        <v>3</v>
      </c>
      <c r="B24" s="232" t="s">
        <v>90</v>
      </c>
      <c r="C24" s="233"/>
      <c r="D24" s="233"/>
      <c r="E24" s="233"/>
      <c r="F24" s="233"/>
      <c r="G24" s="23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35" t="s">
        <v>91</v>
      </c>
      <c r="C25" s="236"/>
      <c r="D25" s="236"/>
      <c r="E25" s="236"/>
      <c r="F25" s="236"/>
      <c r="G25" s="237"/>
    </row>
    <row r="26" spans="1:9" ht="12.75" customHeight="1" x14ac:dyDescent="0.2">
      <c r="A26" s="4" t="s">
        <v>7</v>
      </c>
      <c r="B26" s="238" t="s">
        <v>20</v>
      </c>
      <c r="C26" s="238"/>
      <c r="D26" s="238"/>
      <c r="E26" s="238"/>
      <c r="F26" s="238"/>
      <c r="G26" s="238"/>
      <c r="H26" s="4"/>
      <c r="I26" s="33"/>
    </row>
    <row r="27" spans="1:9" ht="12.75" customHeight="1" x14ac:dyDescent="0.2">
      <c r="A27" s="4" t="s">
        <v>21</v>
      </c>
      <c r="B27" s="238" t="s">
        <v>22</v>
      </c>
      <c r="C27" s="238"/>
      <c r="D27" s="238"/>
      <c r="E27" s="238"/>
      <c r="F27" s="238"/>
      <c r="G27" s="238"/>
      <c r="H27" s="7"/>
      <c r="I27" s="33"/>
    </row>
    <row r="28" spans="1:9" ht="12.75" customHeight="1" x14ac:dyDescent="0.2">
      <c r="A28" s="4" t="s">
        <v>23</v>
      </c>
      <c r="B28" s="238" t="s">
        <v>24</v>
      </c>
      <c r="C28" s="238"/>
      <c r="D28" s="238"/>
      <c r="E28" s="238"/>
      <c r="F28" s="238"/>
      <c r="G28" s="238"/>
      <c r="H28" s="7"/>
      <c r="I28" s="33"/>
    </row>
    <row r="29" spans="1:9" ht="12.75" customHeight="1" x14ac:dyDescent="0.25">
      <c r="A29" s="8" t="s">
        <v>25</v>
      </c>
      <c r="B29" s="238" t="s">
        <v>210</v>
      </c>
      <c r="C29" s="238"/>
      <c r="D29" s="238"/>
      <c r="E29" s="238"/>
      <c r="F29" s="238"/>
      <c r="G29" s="238"/>
      <c r="H29" s="7"/>
      <c r="I29" s="33"/>
    </row>
    <row r="30" spans="1:9" ht="12.75" customHeight="1" x14ac:dyDescent="0.2">
      <c r="A30" s="261" t="s">
        <v>27</v>
      </c>
      <c r="B30" s="262"/>
      <c r="C30" s="262"/>
      <c r="D30" s="262"/>
      <c r="E30" s="262"/>
      <c r="F30" s="262"/>
      <c r="G30" s="262"/>
      <c r="H30" s="263"/>
      <c r="I30" s="32">
        <f>SUM(I23:I29)</f>
        <v>0</v>
      </c>
    </row>
    <row r="31" spans="1:9" ht="14.25" x14ac:dyDescent="0.2">
      <c r="A31" s="223"/>
      <c r="B31" s="224"/>
      <c r="C31" s="224"/>
      <c r="D31" s="224"/>
      <c r="E31" s="224"/>
      <c r="F31" s="224"/>
      <c r="G31" s="224"/>
      <c r="H31" s="224"/>
      <c r="I31" s="225"/>
    </row>
    <row r="32" spans="1:9" ht="23.25" customHeight="1" x14ac:dyDescent="0.2">
      <c r="A32" s="264" t="s">
        <v>28</v>
      </c>
      <c r="B32" s="265"/>
      <c r="C32" s="265"/>
      <c r="D32" s="265"/>
      <c r="E32" s="265"/>
      <c r="F32" s="265"/>
      <c r="G32" s="265"/>
      <c r="H32" s="265"/>
      <c r="I32" s="266"/>
    </row>
    <row r="33" spans="1:9" ht="18" customHeight="1" x14ac:dyDescent="0.2">
      <c r="A33" s="154" t="s">
        <v>29</v>
      </c>
      <c r="B33" s="214" t="s">
        <v>30</v>
      </c>
      <c r="C33" s="215"/>
      <c r="D33" s="215"/>
      <c r="E33" s="215"/>
      <c r="F33" s="215"/>
      <c r="G33" s="215"/>
      <c r="H33" s="97" t="s">
        <v>103</v>
      </c>
      <c r="I33" s="98" t="s">
        <v>19</v>
      </c>
    </row>
    <row r="34" spans="1:9" ht="30" customHeight="1" x14ac:dyDescent="0.2">
      <c r="A34" s="9" t="s">
        <v>1</v>
      </c>
      <c r="B34" s="202" t="s">
        <v>92</v>
      </c>
      <c r="C34" s="203"/>
      <c r="D34" s="203"/>
      <c r="E34" s="203"/>
      <c r="F34" s="203"/>
      <c r="G34" s="204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02" t="s">
        <v>93</v>
      </c>
      <c r="C35" s="203"/>
      <c r="D35" s="203"/>
      <c r="E35" s="203"/>
      <c r="F35" s="203"/>
      <c r="G35" s="204"/>
      <c r="H35" s="34">
        <v>0.121</v>
      </c>
      <c r="I35" s="33">
        <f>TRUNC(I30*H35,2)</f>
        <v>0</v>
      </c>
    </row>
    <row r="36" spans="1:9" ht="14.25" x14ac:dyDescent="0.2">
      <c r="A36" s="246" t="s">
        <v>27</v>
      </c>
      <c r="B36" s="247"/>
      <c r="C36" s="247"/>
      <c r="D36" s="247"/>
      <c r="E36" s="247"/>
      <c r="F36" s="247"/>
      <c r="G36" s="248"/>
      <c r="H36" s="31">
        <f>SUM(H34:H35)</f>
        <v>0.20430000000000001</v>
      </c>
      <c r="I36" s="35">
        <f>SUM(I34:I35)</f>
        <v>0</v>
      </c>
    </row>
    <row r="37" spans="1:9" ht="14.25" x14ac:dyDescent="0.2">
      <c r="A37" s="249" t="s">
        <v>121</v>
      </c>
      <c r="B37" s="250"/>
      <c r="C37" s="250"/>
      <c r="D37" s="250"/>
      <c r="E37" s="250"/>
      <c r="F37" s="250"/>
      <c r="G37" s="251"/>
      <c r="H37" s="60" t="s">
        <v>122</v>
      </c>
      <c r="I37" s="61">
        <f>I30</f>
        <v>0</v>
      </c>
    </row>
    <row r="38" spans="1:9" ht="14.25" x14ac:dyDescent="0.2">
      <c r="A38" s="252"/>
      <c r="B38" s="253"/>
      <c r="C38" s="253"/>
      <c r="D38" s="253"/>
      <c r="E38" s="253"/>
      <c r="F38" s="253"/>
      <c r="G38" s="254"/>
      <c r="H38" s="60" t="s">
        <v>123</v>
      </c>
      <c r="I38" s="61">
        <f>I36</f>
        <v>0</v>
      </c>
    </row>
    <row r="39" spans="1:9" ht="14.25" x14ac:dyDescent="0.2">
      <c r="A39" s="255"/>
      <c r="B39" s="256"/>
      <c r="C39" s="256"/>
      <c r="D39" s="256"/>
      <c r="E39" s="256"/>
      <c r="F39" s="256"/>
      <c r="G39" s="257"/>
      <c r="H39" s="60" t="s">
        <v>27</v>
      </c>
      <c r="I39" s="61">
        <f>SUM(I37:I38)</f>
        <v>0</v>
      </c>
    </row>
    <row r="40" spans="1:9" ht="33" customHeight="1" x14ac:dyDescent="0.2">
      <c r="A40" s="258" t="s">
        <v>124</v>
      </c>
      <c r="B40" s="259"/>
      <c r="C40" s="259"/>
      <c r="D40" s="259"/>
      <c r="E40" s="259"/>
      <c r="F40" s="259"/>
      <c r="G40" s="259"/>
      <c r="H40" s="259"/>
      <c r="I40" s="260"/>
    </row>
    <row r="41" spans="1:9" ht="19.5" customHeight="1" x14ac:dyDescent="0.2">
      <c r="A41" s="99" t="s">
        <v>32</v>
      </c>
      <c r="B41" s="229" t="s">
        <v>33</v>
      </c>
      <c r="C41" s="230"/>
      <c r="D41" s="230"/>
      <c r="E41" s="230"/>
      <c r="F41" s="230"/>
      <c r="G41" s="231"/>
      <c r="H41" s="97" t="s">
        <v>103</v>
      </c>
      <c r="I41" s="100" t="s">
        <v>19</v>
      </c>
    </row>
    <row r="42" spans="1:9" ht="12.75" customHeight="1" x14ac:dyDescent="0.2">
      <c r="A42" s="10" t="s">
        <v>1</v>
      </c>
      <c r="B42" s="202" t="s">
        <v>34</v>
      </c>
      <c r="C42" s="203"/>
      <c r="D42" s="203"/>
      <c r="E42" s="203"/>
      <c r="F42" s="203"/>
      <c r="G42" s="204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02" t="s">
        <v>35</v>
      </c>
      <c r="C43" s="203"/>
      <c r="D43" s="203"/>
      <c r="E43" s="203"/>
      <c r="F43" s="203"/>
      <c r="G43" s="204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02" t="s">
        <v>120</v>
      </c>
      <c r="C44" s="203"/>
      <c r="D44" s="203"/>
      <c r="E44" s="203"/>
      <c r="F44" s="203"/>
      <c r="G44" s="204"/>
      <c r="H44" s="114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202" t="s">
        <v>36</v>
      </c>
      <c r="C45" s="203"/>
      <c r="D45" s="203"/>
      <c r="E45" s="203"/>
      <c r="F45" s="203"/>
      <c r="G45" s="204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02" t="s">
        <v>37</v>
      </c>
      <c r="C46" s="203"/>
      <c r="D46" s="203"/>
      <c r="E46" s="203"/>
      <c r="F46" s="203"/>
      <c r="G46" s="204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02" t="s">
        <v>38</v>
      </c>
      <c r="C47" s="203"/>
      <c r="D47" s="203"/>
      <c r="E47" s="203"/>
      <c r="F47" s="203"/>
      <c r="G47" s="204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02" t="s">
        <v>39</v>
      </c>
      <c r="C48" s="203"/>
      <c r="D48" s="203"/>
      <c r="E48" s="203"/>
      <c r="F48" s="203"/>
      <c r="G48" s="204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02" t="s">
        <v>41</v>
      </c>
      <c r="C49" s="203"/>
      <c r="D49" s="203"/>
      <c r="E49" s="203"/>
      <c r="F49" s="203"/>
      <c r="G49" s="204"/>
      <c r="H49" s="113">
        <v>0.08</v>
      </c>
      <c r="I49" s="33">
        <f>SUM(I39*H49)</f>
        <v>0</v>
      </c>
    </row>
    <row r="50" spans="1:9" ht="18.75" customHeight="1" x14ac:dyDescent="0.2">
      <c r="A50" s="267" t="s">
        <v>31</v>
      </c>
      <c r="B50" s="268"/>
      <c r="C50" s="268"/>
      <c r="D50" s="268"/>
      <c r="E50" s="268"/>
      <c r="F50" s="268"/>
      <c r="G50" s="269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0" t="s">
        <v>125</v>
      </c>
      <c r="B51" s="271"/>
      <c r="C51" s="271"/>
      <c r="D51" s="271"/>
      <c r="E51" s="271"/>
      <c r="F51" s="271"/>
      <c r="G51" s="271"/>
      <c r="H51" s="271"/>
      <c r="I51" s="271"/>
    </row>
    <row r="52" spans="1:9" ht="17.25" customHeight="1" x14ac:dyDescent="0.2">
      <c r="A52" s="101" t="s">
        <v>42</v>
      </c>
      <c r="B52" s="272" t="s">
        <v>43</v>
      </c>
      <c r="C52" s="273"/>
      <c r="D52" s="273"/>
      <c r="E52" s="273"/>
      <c r="F52" s="273"/>
      <c r="G52" s="273"/>
      <c r="H52" s="274"/>
      <c r="I52" s="102" t="s">
        <v>19</v>
      </c>
    </row>
    <row r="53" spans="1:9" ht="15" x14ac:dyDescent="0.2">
      <c r="A53" s="9" t="s">
        <v>1</v>
      </c>
      <c r="B53" s="275" t="s">
        <v>44</v>
      </c>
      <c r="C53" s="276"/>
      <c r="D53" s="276"/>
      <c r="E53" s="276"/>
      <c r="F53" s="276"/>
      <c r="G53" s="276"/>
      <c r="H53" s="277"/>
      <c r="I53" s="38">
        <f>(H54*H55)-(I23*100%*H56)</f>
        <v>0</v>
      </c>
    </row>
    <row r="54" spans="1:9" ht="24.75" customHeight="1" x14ac:dyDescent="0.2">
      <c r="A54" s="9"/>
      <c r="B54" s="284" t="s">
        <v>45</v>
      </c>
      <c r="C54" s="285"/>
      <c r="D54" s="285"/>
      <c r="E54" s="285"/>
      <c r="F54" s="285"/>
      <c r="G54" s="286"/>
      <c r="H54" s="109">
        <v>0</v>
      </c>
      <c r="I54" s="33" t="s">
        <v>46</v>
      </c>
    </row>
    <row r="55" spans="1:9" ht="12.75" customHeight="1" x14ac:dyDescent="0.2">
      <c r="A55" s="12"/>
      <c r="B55" s="284" t="s">
        <v>117</v>
      </c>
      <c r="C55" s="285"/>
      <c r="D55" s="285"/>
      <c r="E55" s="285"/>
      <c r="F55" s="285"/>
      <c r="G55" s="286"/>
      <c r="H55" s="110">
        <v>0</v>
      </c>
      <c r="I55" s="39" t="s">
        <v>46</v>
      </c>
    </row>
    <row r="56" spans="1:9" ht="12.75" customHeight="1" x14ac:dyDescent="0.2">
      <c r="A56" s="9"/>
      <c r="B56" s="284" t="s">
        <v>47</v>
      </c>
      <c r="C56" s="285"/>
      <c r="D56" s="285"/>
      <c r="E56" s="285"/>
      <c r="F56" s="285"/>
      <c r="G56" s="286"/>
      <c r="H56" s="111">
        <v>0</v>
      </c>
      <c r="I56" s="33"/>
    </row>
    <row r="57" spans="1:9" ht="15" customHeight="1" x14ac:dyDescent="0.2">
      <c r="A57" s="9" t="s">
        <v>3</v>
      </c>
      <c r="B57" s="211" t="s">
        <v>48</v>
      </c>
      <c r="C57" s="211"/>
      <c r="D57" s="211"/>
      <c r="E57" s="211"/>
      <c r="F57" s="211"/>
      <c r="G57" s="211"/>
      <c r="H57" s="37"/>
      <c r="I57" s="115">
        <v>0</v>
      </c>
    </row>
    <row r="58" spans="1:9" ht="17.25" customHeight="1" x14ac:dyDescent="0.2">
      <c r="A58" s="9" t="s">
        <v>5</v>
      </c>
      <c r="B58" s="211" t="s">
        <v>49</v>
      </c>
      <c r="C58" s="211"/>
      <c r="D58" s="211"/>
      <c r="E58" s="211"/>
      <c r="F58" s="211"/>
      <c r="G58" s="211"/>
      <c r="H58" s="13"/>
      <c r="I58" s="115">
        <v>0</v>
      </c>
    </row>
    <row r="59" spans="1:9" ht="28.5" customHeight="1" x14ac:dyDescent="0.2">
      <c r="A59" s="9" t="s">
        <v>7</v>
      </c>
      <c r="B59" s="211" t="s">
        <v>86</v>
      </c>
      <c r="C59" s="211"/>
      <c r="D59" s="211"/>
      <c r="E59" s="211"/>
      <c r="F59" s="211"/>
      <c r="G59" s="211"/>
      <c r="H59" s="13"/>
      <c r="I59" s="116">
        <v>0</v>
      </c>
    </row>
    <row r="60" spans="1:9" ht="22.5" customHeight="1" x14ac:dyDescent="0.2">
      <c r="A60" s="9" t="s">
        <v>21</v>
      </c>
      <c r="B60" s="211" t="s">
        <v>212</v>
      </c>
      <c r="C60" s="211"/>
      <c r="D60" s="211"/>
      <c r="E60" s="211"/>
      <c r="F60" s="211"/>
      <c r="G60" s="211"/>
      <c r="H60" s="13"/>
      <c r="I60" s="116">
        <v>0</v>
      </c>
    </row>
    <row r="61" spans="1:9" ht="22.5" customHeight="1" x14ac:dyDescent="0.2">
      <c r="A61" s="9" t="s">
        <v>23</v>
      </c>
      <c r="B61" s="211" t="s">
        <v>87</v>
      </c>
      <c r="C61" s="211"/>
      <c r="D61" s="211"/>
      <c r="E61" s="211"/>
      <c r="F61" s="211"/>
      <c r="G61" s="211"/>
      <c r="H61" s="13"/>
      <c r="I61" s="116">
        <v>0</v>
      </c>
    </row>
    <row r="62" spans="1:9" ht="19.5" customHeight="1" x14ac:dyDescent="0.2">
      <c r="A62" s="14"/>
      <c r="B62" s="278" t="s">
        <v>31</v>
      </c>
      <c r="C62" s="279"/>
      <c r="D62" s="279"/>
      <c r="E62" s="279"/>
      <c r="F62" s="279"/>
      <c r="G62" s="279"/>
      <c r="H62" s="280"/>
      <c r="I62" s="35">
        <f>SUM(I53:I61)</f>
        <v>0</v>
      </c>
    </row>
    <row r="63" spans="1:9" ht="30.75" customHeight="1" x14ac:dyDescent="0.2">
      <c r="A63" s="264" t="s">
        <v>50</v>
      </c>
      <c r="B63" s="265"/>
      <c r="C63" s="265"/>
      <c r="D63" s="265"/>
      <c r="E63" s="265"/>
      <c r="F63" s="265"/>
      <c r="G63" s="265"/>
      <c r="H63" s="265"/>
      <c r="I63" s="266"/>
    </row>
    <row r="64" spans="1:9" ht="20.25" customHeight="1" x14ac:dyDescent="0.2">
      <c r="A64" s="103">
        <v>2</v>
      </c>
      <c r="B64" s="281" t="s">
        <v>51</v>
      </c>
      <c r="C64" s="282"/>
      <c r="D64" s="282"/>
      <c r="E64" s="282"/>
      <c r="F64" s="282"/>
      <c r="G64" s="282"/>
      <c r="H64" s="283"/>
      <c r="I64" s="104" t="s">
        <v>19</v>
      </c>
    </row>
    <row r="65" spans="1:9" ht="12.75" customHeight="1" x14ac:dyDescent="0.2">
      <c r="A65" s="9" t="s">
        <v>29</v>
      </c>
      <c r="B65" s="202" t="s">
        <v>30</v>
      </c>
      <c r="C65" s="203"/>
      <c r="D65" s="203"/>
      <c r="E65" s="203"/>
      <c r="F65" s="203"/>
      <c r="G65" s="203"/>
      <c r="H65" s="204"/>
      <c r="I65" s="33">
        <f>I36</f>
        <v>0</v>
      </c>
    </row>
    <row r="66" spans="1:9" ht="12.75" customHeight="1" x14ac:dyDescent="0.2">
      <c r="A66" s="9" t="s">
        <v>32</v>
      </c>
      <c r="B66" s="202" t="s">
        <v>33</v>
      </c>
      <c r="C66" s="203"/>
      <c r="D66" s="203"/>
      <c r="E66" s="203"/>
      <c r="F66" s="203"/>
      <c r="G66" s="203"/>
      <c r="H66" s="204"/>
      <c r="I66" s="33">
        <f>I50</f>
        <v>0</v>
      </c>
    </row>
    <row r="67" spans="1:9" ht="12.75" customHeight="1" x14ac:dyDescent="0.2">
      <c r="A67" s="9" t="s">
        <v>42</v>
      </c>
      <c r="B67" s="202" t="s">
        <v>43</v>
      </c>
      <c r="C67" s="203"/>
      <c r="D67" s="203"/>
      <c r="E67" s="203"/>
      <c r="F67" s="203"/>
      <c r="G67" s="203"/>
      <c r="H67" s="204"/>
      <c r="I67" s="33">
        <f>I62</f>
        <v>0</v>
      </c>
    </row>
    <row r="68" spans="1:9" ht="14.25" x14ac:dyDescent="0.2">
      <c r="A68" s="278" t="s">
        <v>27</v>
      </c>
      <c r="B68" s="279"/>
      <c r="C68" s="279"/>
      <c r="D68" s="279"/>
      <c r="E68" s="279"/>
      <c r="F68" s="279"/>
      <c r="G68" s="279"/>
      <c r="H68" s="280"/>
      <c r="I68" s="35">
        <f>SUM(I65:I67)</f>
        <v>0</v>
      </c>
    </row>
    <row r="69" spans="1:9" ht="14.25" x14ac:dyDescent="0.2">
      <c r="A69" s="223"/>
      <c r="B69" s="224"/>
      <c r="C69" s="224"/>
      <c r="D69" s="224"/>
      <c r="E69" s="224"/>
      <c r="F69" s="224"/>
      <c r="G69" s="224"/>
      <c r="H69" s="224"/>
      <c r="I69" s="225"/>
    </row>
    <row r="70" spans="1:9" ht="26.25" customHeight="1" x14ac:dyDescent="0.2">
      <c r="A70" s="264" t="s">
        <v>52</v>
      </c>
      <c r="B70" s="265"/>
      <c r="C70" s="265"/>
      <c r="D70" s="265"/>
      <c r="E70" s="265"/>
      <c r="F70" s="265"/>
      <c r="G70" s="265"/>
      <c r="H70" s="265"/>
      <c r="I70" s="266"/>
    </row>
    <row r="71" spans="1:9" ht="26.25" customHeight="1" x14ac:dyDescent="0.2">
      <c r="A71" s="94">
        <v>3</v>
      </c>
      <c r="B71" s="229" t="s">
        <v>104</v>
      </c>
      <c r="C71" s="230"/>
      <c r="D71" s="230"/>
      <c r="E71" s="230"/>
      <c r="F71" s="230"/>
      <c r="G71" s="231"/>
      <c r="H71" s="94" t="s">
        <v>103</v>
      </c>
      <c r="I71" s="95" t="s">
        <v>19</v>
      </c>
    </row>
    <row r="72" spans="1:9" ht="39" customHeight="1" x14ac:dyDescent="0.2">
      <c r="A72" s="9" t="s">
        <v>1</v>
      </c>
      <c r="B72" s="238" t="s">
        <v>95</v>
      </c>
      <c r="C72" s="238"/>
      <c r="D72" s="238"/>
      <c r="E72" s="238"/>
      <c r="F72" s="238"/>
      <c r="G72" s="238"/>
      <c r="H72" s="29"/>
      <c r="I72" s="40">
        <f>(I30+I49+I36+I62)/12*73.26%</f>
        <v>0</v>
      </c>
    </row>
    <row r="73" spans="1:9" ht="15" x14ac:dyDescent="0.2">
      <c r="A73" s="9" t="s">
        <v>3</v>
      </c>
      <c r="B73" s="287" t="s">
        <v>53</v>
      </c>
      <c r="C73" s="287"/>
      <c r="D73" s="287"/>
      <c r="E73" s="287"/>
      <c r="F73" s="287"/>
      <c r="G73" s="287"/>
      <c r="H73" s="6">
        <v>0.08</v>
      </c>
      <c r="I73" s="33">
        <f>I72*H73</f>
        <v>0</v>
      </c>
    </row>
    <row r="74" spans="1:9" ht="12.75" customHeight="1" x14ac:dyDescent="0.2">
      <c r="A74" s="15" t="s">
        <v>5</v>
      </c>
      <c r="B74" s="238" t="s">
        <v>54</v>
      </c>
      <c r="C74" s="238"/>
      <c r="D74" s="238"/>
      <c r="E74" s="238"/>
      <c r="F74" s="238"/>
      <c r="G74" s="238"/>
      <c r="H74" s="29"/>
      <c r="I74" s="41">
        <f>I49*50%</f>
        <v>0</v>
      </c>
    </row>
    <row r="75" spans="1:9" ht="17.25" customHeight="1" x14ac:dyDescent="0.2">
      <c r="A75" s="15" t="s">
        <v>7</v>
      </c>
      <c r="B75" s="238" t="s">
        <v>96</v>
      </c>
      <c r="C75" s="238"/>
      <c r="D75" s="238"/>
      <c r="E75" s="238"/>
      <c r="F75" s="238"/>
      <c r="G75" s="238"/>
      <c r="H75" s="29"/>
      <c r="I75" s="41">
        <f>(I30+I68)/12*8.14%</f>
        <v>0</v>
      </c>
    </row>
    <row r="76" spans="1:9" ht="15" x14ac:dyDescent="0.2">
      <c r="A76" s="9" t="s">
        <v>21</v>
      </c>
      <c r="B76" s="287" t="s">
        <v>55</v>
      </c>
      <c r="C76" s="287"/>
      <c r="D76" s="287"/>
      <c r="E76" s="287"/>
      <c r="F76" s="287"/>
      <c r="G76" s="287"/>
      <c r="H76" s="6"/>
      <c r="I76" s="33">
        <f>I75*8.14%</f>
        <v>0</v>
      </c>
    </row>
    <row r="77" spans="1:9" ht="12.75" customHeight="1" x14ac:dyDescent="0.2">
      <c r="A77" s="15" t="s">
        <v>23</v>
      </c>
      <c r="B77" s="238" t="s">
        <v>56</v>
      </c>
      <c r="C77" s="238"/>
      <c r="D77" s="238"/>
      <c r="E77" s="238"/>
      <c r="F77" s="238"/>
      <c r="G77" s="238"/>
      <c r="H77" s="29"/>
      <c r="I77" s="41">
        <f>(I49*50%)</f>
        <v>0</v>
      </c>
    </row>
    <row r="78" spans="1:9" ht="14.25" x14ac:dyDescent="0.2">
      <c r="A78" s="278" t="s">
        <v>27</v>
      </c>
      <c r="B78" s="279"/>
      <c r="C78" s="279"/>
      <c r="D78" s="279"/>
      <c r="E78" s="279"/>
      <c r="F78" s="279"/>
      <c r="G78" s="279"/>
      <c r="H78" s="280"/>
      <c r="I78" s="35">
        <f>SUM(I72:I77)</f>
        <v>0</v>
      </c>
    </row>
    <row r="79" spans="1:9" ht="14.25" x14ac:dyDescent="0.2">
      <c r="A79" s="291" t="s">
        <v>126</v>
      </c>
      <c r="B79" s="291"/>
      <c r="C79" s="291"/>
      <c r="D79" s="291"/>
      <c r="E79" s="291"/>
      <c r="F79" s="291"/>
      <c r="G79" s="291"/>
      <c r="H79" s="153" t="s">
        <v>122</v>
      </c>
      <c r="I79" s="62">
        <f>I30</f>
        <v>0</v>
      </c>
    </row>
    <row r="80" spans="1:9" ht="14.25" x14ac:dyDescent="0.2">
      <c r="A80" s="291"/>
      <c r="B80" s="291"/>
      <c r="C80" s="291"/>
      <c r="D80" s="291"/>
      <c r="E80" s="291"/>
      <c r="F80" s="291"/>
      <c r="G80" s="291"/>
      <c r="H80" s="153" t="s">
        <v>127</v>
      </c>
      <c r="I80" s="62">
        <f>I68</f>
        <v>0</v>
      </c>
    </row>
    <row r="81" spans="1:9" ht="14.25" x14ac:dyDescent="0.2">
      <c r="A81" s="291"/>
      <c r="B81" s="291"/>
      <c r="C81" s="291"/>
      <c r="D81" s="291"/>
      <c r="E81" s="291"/>
      <c r="F81" s="291"/>
      <c r="G81" s="291"/>
      <c r="H81" s="153" t="s">
        <v>128</v>
      </c>
      <c r="I81" s="62">
        <f>I78</f>
        <v>0</v>
      </c>
    </row>
    <row r="82" spans="1:9" ht="14.25" x14ac:dyDescent="0.2">
      <c r="A82" s="291"/>
      <c r="B82" s="291"/>
      <c r="C82" s="291"/>
      <c r="D82" s="291"/>
      <c r="E82" s="291"/>
      <c r="F82" s="291"/>
      <c r="G82" s="291"/>
      <c r="H82" s="63" t="s">
        <v>27</v>
      </c>
      <c r="I82" s="64">
        <f>SUM(I79:I81)</f>
        <v>0</v>
      </c>
    </row>
    <row r="83" spans="1:9" ht="26.25" customHeight="1" x14ac:dyDescent="0.2">
      <c r="A83" s="226" t="s">
        <v>57</v>
      </c>
      <c r="B83" s="227"/>
      <c r="C83" s="227"/>
      <c r="D83" s="227"/>
      <c r="E83" s="227"/>
      <c r="F83" s="227"/>
      <c r="G83" s="227"/>
      <c r="H83" s="227"/>
      <c r="I83" s="228"/>
    </row>
    <row r="84" spans="1:9" ht="14.25" x14ac:dyDescent="0.2">
      <c r="A84" s="105" t="s">
        <v>58</v>
      </c>
      <c r="B84" s="292" t="s">
        <v>59</v>
      </c>
      <c r="C84" s="292"/>
      <c r="D84" s="292"/>
      <c r="E84" s="292"/>
      <c r="F84" s="292"/>
      <c r="G84" s="292"/>
      <c r="H84" s="94" t="s">
        <v>103</v>
      </c>
      <c r="I84" s="106" t="s">
        <v>19</v>
      </c>
    </row>
    <row r="85" spans="1:9" ht="24.75" customHeight="1" x14ac:dyDescent="0.2">
      <c r="A85" s="9" t="s">
        <v>1</v>
      </c>
      <c r="B85" s="238" t="s">
        <v>118</v>
      </c>
      <c r="C85" s="238"/>
      <c r="D85" s="238"/>
      <c r="E85" s="238"/>
      <c r="F85" s="238"/>
      <c r="G85" s="238"/>
      <c r="H85" s="29">
        <v>1.01E-2</v>
      </c>
      <c r="I85" s="33">
        <f>H85*I82</f>
        <v>0</v>
      </c>
    </row>
    <row r="86" spans="1:9" ht="15" x14ac:dyDescent="0.2">
      <c r="A86" s="9" t="s">
        <v>3</v>
      </c>
      <c r="B86" s="287" t="s">
        <v>59</v>
      </c>
      <c r="C86" s="287"/>
      <c r="D86" s="287"/>
      <c r="E86" s="287"/>
      <c r="F86" s="287"/>
      <c r="G86" s="287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87" t="s">
        <v>97</v>
      </c>
      <c r="C87" s="287"/>
      <c r="D87" s="287"/>
      <c r="E87" s="287"/>
      <c r="F87" s="287"/>
      <c r="G87" s="287"/>
      <c r="H87" s="65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7" t="s">
        <v>98</v>
      </c>
      <c r="C88" s="287"/>
      <c r="D88" s="287"/>
      <c r="E88" s="287"/>
      <c r="F88" s="287"/>
      <c r="G88" s="287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7" t="s">
        <v>99</v>
      </c>
      <c r="C89" s="287"/>
      <c r="D89" s="287"/>
      <c r="E89" s="287"/>
      <c r="F89" s="287"/>
      <c r="G89" s="287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7" t="s">
        <v>26</v>
      </c>
      <c r="C90" s="287"/>
      <c r="D90" s="287"/>
      <c r="E90" s="287"/>
      <c r="F90" s="287"/>
      <c r="G90" s="287"/>
      <c r="H90" s="6"/>
      <c r="I90" s="33"/>
    </row>
    <row r="91" spans="1:9" ht="14.25" x14ac:dyDescent="0.2">
      <c r="A91" s="278" t="s">
        <v>31</v>
      </c>
      <c r="B91" s="279"/>
      <c r="C91" s="279"/>
      <c r="D91" s="279"/>
      <c r="E91" s="279"/>
      <c r="F91" s="279"/>
      <c r="G91" s="279"/>
      <c r="H91" s="280"/>
      <c r="I91" s="35">
        <f>SUM(I85:I89)</f>
        <v>0</v>
      </c>
    </row>
    <row r="92" spans="1:9" ht="14.25" x14ac:dyDescent="0.2">
      <c r="A92" s="105" t="s">
        <v>60</v>
      </c>
      <c r="B92" s="288" t="s">
        <v>61</v>
      </c>
      <c r="C92" s="289"/>
      <c r="D92" s="289"/>
      <c r="E92" s="289"/>
      <c r="F92" s="289"/>
      <c r="G92" s="289"/>
      <c r="H92" s="290"/>
      <c r="I92" s="106" t="s">
        <v>19</v>
      </c>
    </row>
    <row r="93" spans="1:9" ht="12.75" customHeight="1" x14ac:dyDescent="0.2">
      <c r="A93" s="9" t="s">
        <v>1</v>
      </c>
      <c r="B93" s="211" t="s">
        <v>62</v>
      </c>
      <c r="C93" s="211"/>
      <c r="D93" s="211"/>
      <c r="E93" s="211"/>
      <c r="F93" s="211"/>
      <c r="G93" s="211"/>
      <c r="H93" s="42"/>
      <c r="I93" s="43">
        <f>(I82/220*22)</f>
        <v>0</v>
      </c>
    </row>
    <row r="94" spans="1:9" ht="15" x14ac:dyDescent="0.2">
      <c r="A94" s="9" t="s">
        <v>3</v>
      </c>
      <c r="B94" s="293" t="s">
        <v>63</v>
      </c>
      <c r="C94" s="293"/>
      <c r="D94" s="293"/>
      <c r="E94" s="293"/>
      <c r="F94" s="293"/>
      <c r="G94" s="293"/>
      <c r="H94" s="44">
        <f>SUM(H93*H50)</f>
        <v>0</v>
      </c>
      <c r="I94" s="43">
        <f>SUM(I93*H50)</f>
        <v>0</v>
      </c>
    </row>
    <row r="95" spans="1:9" ht="14.25" x14ac:dyDescent="0.2">
      <c r="A95" s="278" t="s">
        <v>31</v>
      </c>
      <c r="B95" s="279"/>
      <c r="C95" s="279"/>
      <c r="D95" s="279"/>
      <c r="E95" s="279"/>
      <c r="F95" s="279"/>
      <c r="G95" s="279"/>
      <c r="H95" s="280"/>
      <c r="I95" s="30">
        <f>SUM(I93:I94)</f>
        <v>0</v>
      </c>
    </row>
    <row r="96" spans="1:9" ht="21.75" customHeight="1" x14ac:dyDescent="0.2">
      <c r="A96" s="264" t="s">
        <v>64</v>
      </c>
      <c r="B96" s="265"/>
      <c r="C96" s="265"/>
      <c r="D96" s="265"/>
      <c r="E96" s="265"/>
      <c r="F96" s="265"/>
      <c r="G96" s="265"/>
      <c r="H96" s="265"/>
      <c r="I96" s="266"/>
    </row>
    <row r="97" spans="1:9" ht="12.75" customHeight="1" x14ac:dyDescent="0.2">
      <c r="A97" s="154">
        <v>4</v>
      </c>
      <c r="B97" s="229" t="s">
        <v>65</v>
      </c>
      <c r="C97" s="230"/>
      <c r="D97" s="230"/>
      <c r="E97" s="230"/>
      <c r="F97" s="230"/>
      <c r="G97" s="230"/>
      <c r="H97" s="231"/>
      <c r="I97" s="98" t="s">
        <v>19</v>
      </c>
    </row>
    <row r="98" spans="1:9" ht="12.75" customHeight="1" x14ac:dyDescent="0.2">
      <c r="A98" s="9" t="s">
        <v>58</v>
      </c>
      <c r="B98" s="211" t="s">
        <v>59</v>
      </c>
      <c r="C98" s="211"/>
      <c r="D98" s="211"/>
      <c r="E98" s="211"/>
      <c r="F98" s="211"/>
      <c r="G98" s="211"/>
      <c r="H98" s="16"/>
      <c r="I98" s="33">
        <f>I91</f>
        <v>0</v>
      </c>
    </row>
    <row r="99" spans="1:9" ht="12.75" customHeight="1" x14ac:dyDescent="0.2">
      <c r="A99" s="9" t="s">
        <v>60</v>
      </c>
      <c r="B99" s="211" t="s">
        <v>61</v>
      </c>
      <c r="C99" s="211"/>
      <c r="D99" s="211"/>
      <c r="E99" s="211"/>
      <c r="F99" s="211"/>
      <c r="G99" s="211"/>
      <c r="H99" s="16"/>
      <c r="I99" s="33">
        <f>I95</f>
        <v>0</v>
      </c>
    </row>
    <row r="100" spans="1:9" ht="14.25" x14ac:dyDescent="0.2">
      <c r="A100" s="278" t="s">
        <v>27</v>
      </c>
      <c r="B100" s="279"/>
      <c r="C100" s="279"/>
      <c r="D100" s="279"/>
      <c r="E100" s="279"/>
      <c r="F100" s="279"/>
      <c r="G100" s="279"/>
      <c r="H100" s="280"/>
      <c r="I100" s="35">
        <f>SUM(I98:I99)</f>
        <v>0</v>
      </c>
    </row>
    <row r="101" spans="1:9" ht="14.25" x14ac:dyDescent="0.2">
      <c r="A101" s="223"/>
      <c r="B101" s="224"/>
      <c r="C101" s="224"/>
      <c r="D101" s="224"/>
      <c r="E101" s="224"/>
      <c r="F101" s="224"/>
      <c r="G101" s="224"/>
      <c r="H101" s="224"/>
      <c r="I101" s="225"/>
    </row>
    <row r="102" spans="1:9" ht="18.75" customHeight="1" x14ac:dyDescent="0.2">
      <c r="A102" s="226" t="s">
        <v>66</v>
      </c>
      <c r="B102" s="227"/>
      <c r="C102" s="227"/>
      <c r="D102" s="227"/>
      <c r="E102" s="227"/>
      <c r="F102" s="227"/>
      <c r="G102" s="227"/>
      <c r="H102" s="227"/>
      <c r="I102" s="228"/>
    </row>
    <row r="103" spans="1:9" ht="12.75" customHeight="1" x14ac:dyDescent="0.2">
      <c r="A103" s="154">
        <v>5</v>
      </c>
      <c r="B103" s="229" t="s">
        <v>67</v>
      </c>
      <c r="C103" s="230"/>
      <c r="D103" s="230"/>
      <c r="E103" s="230"/>
      <c r="F103" s="230"/>
      <c r="G103" s="230"/>
      <c r="H103" s="231"/>
      <c r="I103" s="98" t="s">
        <v>19</v>
      </c>
    </row>
    <row r="104" spans="1:9" ht="15" customHeight="1" x14ac:dyDescent="0.2">
      <c r="A104" s="9" t="s">
        <v>1</v>
      </c>
      <c r="B104" s="202" t="s">
        <v>68</v>
      </c>
      <c r="C104" s="203"/>
      <c r="D104" s="203"/>
      <c r="E104" s="203"/>
      <c r="F104" s="203"/>
      <c r="G104" s="203"/>
      <c r="H104" s="204"/>
      <c r="I104" s="33">
        <f>UNIF</f>
        <v>0</v>
      </c>
    </row>
    <row r="105" spans="1:9" ht="12.75" customHeight="1" x14ac:dyDescent="0.2">
      <c r="A105" s="9" t="s">
        <v>3</v>
      </c>
      <c r="B105" s="202" t="s">
        <v>69</v>
      </c>
      <c r="C105" s="203"/>
      <c r="D105" s="203"/>
      <c r="E105" s="203"/>
      <c r="F105" s="203"/>
      <c r="G105" s="203"/>
      <c r="H105" s="204"/>
      <c r="I105" s="112">
        <v>0</v>
      </c>
    </row>
    <row r="106" spans="1:9" ht="15" x14ac:dyDescent="0.2">
      <c r="A106" s="9" t="s">
        <v>5</v>
      </c>
      <c r="B106" s="275" t="s">
        <v>70</v>
      </c>
      <c r="C106" s="276"/>
      <c r="D106" s="276"/>
      <c r="E106" s="276"/>
      <c r="F106" s="276"/>
      <c r="G106" s="276"/>
      <c r="H106" s="277"/>
      <c r="I106" s="155">
        <f>EQUIP</f>
        <v>0</v>
      </c>
    </row>
    <row r="107" spans="1:9" ht="12.75" customHeight="1" x14ac:dyDescent="0.2">
      <c r="A107" s="9" t="s">
        <v>7</v>
      </c>
      <c r="B107" s="202" t="s">
        <v>213</v>
      </c>
      <c r="C107" s="203"/>
      <c r="D107" s="203"/>
      <c r="E107" s="203"/>
      <c r="F107" s="203"/>
      <c r="G107" s="203"/>
      <c r="H107" s="204"/>
      <c r="I107" s="38">
        <f>ARMAM.</f>
        <v>0</v>
      </c>
    </row>
    <row r="108" spans="1:9" ht="14.25" x14ac:dyDescent="0.2">
      <c r="A108" s="278" t="s">
        <v>27</v>
      </c>
      <c r="B108" s="279"/>
      <c r="C108" s="279"/>
      <c r="D108" s="279"/>
      <c r="E108" s="279"/>
      <c r="F108" s="279"/>
      <c r="G108" s="279"/>
      <c r="H108" s="280"/>
      <c r="I108" s="45">
        <f>ROUND(SUM(I104:I107),2)</f>
        <v>0</v>
      </c>
    </row>
    <row r="109" spans="1:9" ht="14.25" customHeight="1" x14ac:dyDescent="0.2">
      <c r="A109" s="294" t="s">
        <v>129</v>
      </c>
      <c r="B109" s="295"/>
      <c r="C109" s="295"/>
      <c r="D109" s="295"/>
      <c r="E109" s="295"/>
      <c r="F109" s="295"/>
      <c r="G109" s="296"/>
      <c r="H109" s="153" t="s">
        <v>122</v>
      </c>
      <c r="I109" s="66">
        <f>I30</f>
        <v>0</v>
      </c>
    </row>
    <row r="110" spans="1:9" ht="14.25" x14ac:dyDescent="0.2">
      <c r="A110" s="297"/>
      <c r="B110" s="298"/>
      <c r="C110" s="298"/>
      <c r="D110" s="298"/>
      <c r="E110" s="298"/>
      <c r="F110" s="298"/>
      <c r="G110" s="299"/>
      <c r="H110" s="153" t="s">
        <v>127</v>
      </c>
      <c r="I110" s="66">
        <f>I68</f>
        <v>0</v>
      </c>
    </row>
    <row r="111" spans="1:9" ht="14.25" x14ac:dyDescent="0.2">
      <c r="A111" s="297"/>
      <c r="B111" s="298"/>
      <c r="C111" s="298"/>
      <c r="D111" s="298"/>
      <c r="E111" s="298"/>
      <c r="F111" s="298"/>
      <c r="G111" s="299"/>
      <c r="H111" s="153" t="s">
        <v>128</v>
      </c>
      <c r="I111" s="66">
        <f>I78</f>
        <v>0</v>
      </c>
    </row>
    <row r="112" spans="1:9" ht="14.25" x14ac:dyDescent="0.2">
      <c r="A112" s="297"/>
      <c r="B112" s="298"/>
      <c r="C112" s="298"/>
      <c r="D112" s="298"/>
      <c r="E112" s="298"/>
      <c r="F112" s="298"/>
      <c r="G112" s="299"/>
      <c r="H112" s="153" t="s">
        <v>130</v>
      </c>
      <c r="I112" s="66">
        <f>I100</f>
        <v>0</v>
      </c>
    </row>
    <row r="113" spans="1:9" ht="14.25" x14ac:dyDescent="0.2">
      <c r="A113" s="297"/>
      <c r="B113" s="298"/>
      <c r="C113" s="298"/>
      <c r="D113" s="298"/>
      <c r="E113" s="298"/>
      <c r="F113" s="298"/>
      <c r="G113" s="299"/>
      <c r="H113" s="153" t="s">
        <v>131</v>
      </c>
      <c r="I113" s="64">
        <f>I108</f>
        <v>0</v>
      </c>
    </row>
    <row r="114" spans="1:9" ht="14.25" x14ac:dyDescent="0.2">
      <c r="A114" s="300"/>
      <c r="B114" s="301"/>
      <c r="C114" s="301"/>
      <c r="D114" s="301"/>
      <c r="E114" s="301"/>
      <c r="F114" s="301"/>
      <c r="G114" s="302"/>
      <c r="H114" s="153" t="s">
        <v>27</v>
      </c>
      <c r="I114" s="67">
        <f>SUM(I109:I113)</f>
        <v>0</v>
      </c>
    </row>
    <row r="115" spans="1:9" ht="24" customHeight="1" x14ac:dyDescent="0.2">
      <c r="A115" s="303" t="s">
        <v>71</v>
      </c>
      <c r="B115" s="303"/>
      <c r="C115" s="303"/>
      <c r="D115" s="303"/>
      <c r="E115" s="303"/>
      <c r="F115" s="303"/>
      <c r="G115" s="303"/>
      <c r="H115" s="303"/>
      <c r="I115" s="303"/>
    </row>
    <row r="116" spans="1:9" ht="28.5" x14ac:dyDescent="0.2">
      <c r="A116" s="154">
        <v>6</v>
      </c>
      <c r="B116" s="288" t="s">
        <v>72</v>
      </c>
      <c r="C116" s="289"/>
      <c r="D116" s="289"/>
      <c r="E116" s="289"/>
      <c r="F116" s="289"/>
      <c r="G116" s="290"/>
      <c r="H116" s="97" t="s">
        <v>18</v>
      </c>
      <c r="I116" s="98" t="s">
        <v>19</v>
      </c>
    </row>
    <row r="117" spans="1:9" ht="15" x14ac:dyDescent="0.2">
      <c r="A117" s="9" t="s">
        <v>1</v>
      </c>
      <c r="B117" s="275" t="s">
        <v>73</v>
      </c>
      <c r="C117" s="276"/>
      <c r="D117" s="276"/>
      <c r="E117" s="276"/>
      <c r="F117" s="276"/>
      <c r="G117" s="277"/>
      <c r="H117" s="93">
        <v>0</v>
      </c>
      <c r="I117" s="33">
        <f>SUM(H117*I134)</f>
        <v>0</v>
      </c>
    </row>
    <row r="118" spans="1:9" ht="15" x14ac:dyDescent="0.2">
      <c r="A118" s="9" t="s">
        <v>3</v>
      </c>
      <c r="B118" s="275" t="s">
        <v>74</v>
      </c>
      <c r="C118" s="276"/>
      <c r="D118" s="276"/>
      <c r="E118" s="276"/>
      <c r="F118" s="276"/>
      <c r="G118" s="277"/>
      <c r="H118" s="93">
        <v>0</v>
      </c>
      <c r="I118" s="33">
        <f>H118*(I134+I117)</f>
        <v>0</v>
      </c>
    </row>
    <row r="119" spans="1:9" ht="15" x14ac:dyDescent="0.2">
      <c r="A119" s="9" t="s">
        <v>5</v>
      </c>
      <c r="B119" s="275" t="s">
        <v>75</v>
      </c>
      <c r="C119" s="276"/>
      <c r="D119" s="276"/>
      <c r="E119" s="276"/>
      <c r="F119" s="276"/>
      <c r="G119" s="277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5" t="s">
        <v>119</v>
      </c>
      <c r="C120" s="276"/>
      <c r="D120" s="276"/>
      <c r="E120" s="276"/>
      <c r="F120" s="276"/>
      <c r="G120" s="277"/>
      <c r="H120" s="6" t="s">
        <v>46</v>
      </c>
      <c r="I120" s="33" t="s">
        <v>46</v>
      </c>
    </row>
    <row r="121" spans="1:9" ht="12.75" customHeight="1" x14ac:dyDescent="0.2">
      <c r="A121" s="17"/>
      <c r="B121" s="202" t="s">
        <v>100</v>
      </c>
      <c r="C121" s="203"/>
      <c r="D121" s="203"/>
      <c r="E121" s="203"/>
      <c r="F121" s="203"/>
      <c r="G121" s="204"/>
      <c r="H121" s="92">
        <v>0</v>
      </c>
      <c r="I121" s="33">
        <f>SUM(H121*I136)</f>
        <v>0</v>
      </c>
    </row>
    <row r="122" spans="1:9" ht="12.75" customHeight="1" x14ac:dyDescent="0.2">
      <c r="A122" s="17"/>
      <c r="B122" s="202" t="s">
        <v>101</v>
      </c>
      <c r="C122" s="203"/>
      <c r="D122" s="203"/>
      <c r="E122" s="203"/>
      <c r="F122" s="203"/>
      <c r="G122" s="204"/>
      <c r="H122" s="92">
        <v>0</v>
      </c>
      <c r="I122" s="33">
        <f>SUM(H122*I136)</f>
        <v>0</v>
      </c>
    </row>
    <row r="123" spans="1:9" ht="12.75" customHeight="1" x14ac:dyDescent="0.2">
      <c r="A123" s="17"/>
      <c r="B123" s="202" t="s">
        <v>102</v>
      </c>
      <c r="C123" s="203"/>
      <c r="D123" s="203"/>
      <c r="E123" s="203"/>
      <c r="F123" s="203"/>
      <c r="G123" s="204"/>
      <c r="H123" s="92">
        <v>0</v>
      </c>
      <c r="I123" s="33">
        <f>SUM(H123*I136)</f>
        <v>0</v>
      </c>
    </row>
    <row r="124" spans="1:9" ht="14.25" x14ac:dyDescent="0.2">
      <c r="A124" s="278" t="s">
        <v>27</v>
      </c>
      <c r="B124" s="279"/>
      <c r="C124" s="279"/>
      <c r="D124" s="279"/>
      <c r="E124" s="279"/>
      <c r="F124" s="279"/>
      <c r="G124" s="279"/>
      <c r="H124" s="152"/>
      <c r="I124" s="35">
        <f>SUM(I117+I118+I121+I122+I123)</f>
        <v>0</v>
      </c>
    </row>
    <row r="125" spans="1:9" ht="14.25" x14ac:dyDescent="0.2">
      <c r="A125" s="304"/>
      <c r="B125" s="305"/>
      <c r="C125" s="305"/>
      <c r="D125" s="305"/>
      <c r="E125" s="305"/>
      <c r="F125" s="305"/>
      <c r="G125" s="305"/>
      <c r="H125" s="305"/>
      <c r="I125" s="306"/>
    </row>
    <row r="126" spans="1:9" ht="15" x14ac:dyDescent="0.2">
      <c r="A126" s="307"/>
      <c r="B126" s="308"/>
      <c r="C126" s="308"/>
      <c r="D126" s="308"/>
      <c r="E126" s="308"/>
      <c r="F126" s="308"/>
      <c r="G126" s="308"/>
      <c r="H126" s="308"/>
      <c r="I126" s="308"/>
    </row>
    <row r="127" spans="1:9" ht="19.5" customHeight="1" x14ac:dyDescent="0.2">
      <c r="A127" s="309" t="s">
        <v>105</v>
      </c>
      <c r="B127" s="310"/>
      <c r="C127" s="310"/>
      <c r="D127" s="310"/>
      <c r="E127" s="310"/>
      <c r="F127" s="310"/>
      <c r="G127" s="310"/>
      <c r="H127" s="310"/>
      <c r="I127" s="311"/>
    </row>
    <row r="128" spans="1:9" ht="12.75" customHeight="1" x14ac:dyDescent="0.2">
      <c r="A128" s="229" t="s">
        <v>76</v>
      </c>
      <c r="B128" s="230"/>
      <c r="C128" s="230"/>
      <c r="D128" s="230"/>
      <c r="E128" s="230"/>
      <c r="F128" s="230"/>
      <c r="G128" s="230"/>
      <c r="H128" s="231"/>
      <c r="I128" s="100" t="s">
        <v>19</v>
      </c>
    </row>
    <row r="129" spans="1:9" ht="12.75" customHeight="1" x14ac:dyDescent="0.2">
      <c r="A129" s="18" t="s">
        <v>1</v>
      </c>
      <c r="B129" s="202" t="s">
        <v>77</v>
      </c>
      <c r="C129" s="203"/>
      <c r="D129" s="203"/>
      <c r="E129" s="203"/>
      <c r="F129" s="203"/>
      <c r="G129" s="203"/>
      <c r="H129" s="204"/>
      <c r="I129" s="38">
        <f>I30</f>
        <v>0</v>
      </c>
    </row>
    <row r="130" spans="1:9" ht="12.75" customHeight="1" x14ac:dyDescent="0.2">
      <c r="A130" s="18" t="s">
        <v>3</v>
      </c>
      <c r="B130" s="202" t="s">
        <v>51</v>
      </c>
      <c r="C130" s="203"/>
      <c r="D130" s="203"/>
      <c r="E130" s="203"/>
      <c r="F130" s="203"/>
      <c r="G130" s="203"/>
      <c r="H130" s="204"/>
      <c r="I130" s="38">
        <f>I68</f>
        <v>0</v>
      </c>
    </row>
    <row r="131" spans="1:9" ht="12.75" customHeight="1" x14ac:dyDescent="0.2">
      <c r="A131" s="18" t="s">
        <v>5</v>
      </c>
      <c r="B131" s="202" t="s">
        <v>78</v>
      </c>
      <c r="C131" s="203"/>
      <c r="D131" s="203"/>
      <c r="E131" s="203"/>
      <c r="F131" s="203"/>
      <c r="G131" s="203"/>
      <c r="H131" s="204"/>
      <c r="I131" s="38">
        <f>I78</f>
        <v>0</v>
      </c>
    </row>
    <row r="132" spans="1:9" ht="12.75" customHeight="1" x14ac:dyDescent="0.2">
      <c r="A132" s="18" t="s">
        <v>7</v>
      </c>
      <c r="B132" s="202" t="s">
        <v>65</v>
      </c>
      <c r="C132" s="203"/>
      <c r="D132" s="203"/>
      <c r="E132" s="203"/>
      <c r="F132" s="203"/>
      <c r="G132" s="203"/>
      <c r="H132" s="204"/>
      <c r="I132" s="38">
        <f>I100</f>
        <v>0</v>
      </c>
    </row>
    <row r="133" spans="1:9" ht="12.75" customHeight="1" x14ac:dyDescent="0.2">
      <c r="A133" s="18" t="s">
        <v>21</v>
      </c>
      <c r="B133" s="202" t="s">
        <v>79</v>
      </c>
      <c r="C133" s="203"/>
      <c r="D133" s="203"/>
      <c r="E133" s="203"/>
      <c r="F133" s="203"/>
      <c r="G133" s="203"/>
      <c r="H133" s="204"/>
      <c r="I133" s="38">
        <f>I108</f>
        <v>0</v>
      </c>
    </row>
    <row r="134" spans="1:9" ht="12.75" customHeight="1" x14ac:dyDescent="0.25">
      <c r="A134" s="328" t="s">
        <v>80</v>
      </c>
      <c r="B134" s="329"/>
      <c r="C134" s="329"/>
      <c r="D134" s="329"/>
      <c r="E134" s="329"/>
      <c r="F134" s="329"/>
      <c r="G134" s="329"/>
      <c r="H134" s="330"/>
      <c r="I134" s="51">
        <f>SUM(I129:I133)</f>
        <v>0</v>
      </c>
    </row>
    <row r="135" spans="1:9" ht="12.75" customHeight="1" x14ac:dyDescent="0.2">
      <c r="A135" s="18" t="s">
        <v>23</v>
      </c>
      <c r="B135" s="202" t="s">
        <v>81</v>
      </c>
      <c r="C135" s="203"/>
      <c r="D135" s="203"/>
      <c r="E135" s="203"/>
      <c r="F135" s="203"/>
      <c r="G135" s="203"/>
      <c r="H135" s="204"/>
      <c r="I135" s="52">
        <f>I124</f>
        <v>0</v>
      </c>
    </row>
    <row r="136" spans="1:9" ht="12.75" customHeight="1" x14ac:dyDescent="0.2">
      <c r="A136" s="331" t="s">
        <v>82</v>
      </c>
      <c r="B136" s="332"/>
      <c r="C136" s="332"/>
      <c r="D136" s="332"/>
      <c r="E136" s="332"/>
      <c r="F136" s="332"/>
      <c r="G136" s="332"/>
      <c r="H136" s="333"/>
      <c r="I136" s="53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334" t="s">
        <v>106</v>
      </c>
      <c r="B139" s="334"/>
      <c r="C139" s="334"/>
      <c r="D139" s="334"/>
      <c r="E139" s="334"/>
      <c r="F139" s="334"/>
      <c r="G139" s="334"/>
      <c r="H139" s="334"/>
      <c r="I139" s="334"/>
    </row>
    <row r="140" spans="1:9" ht="41.25" customHeight="1" thickBot="1" x14ac:dyDescent="0.25">
      <c r="A140" s="49" t="s">
        <v>107</v>
      </c>
      <c r="B140" s="150" t="s">
        <v>83</v>
      </c>
      <c r="C140" s="108" t="s">
        <v>108</v>
      </c>
      <c r="D140" s="335" t="s">
        <v>109</v>
      </c>
      <c r="E140" s="336"/>
      <c r="F140" s="337"/>
      <c r="G140" s="151" t="s">
        <v>84</v>
      </c>
      <c r="H140" s="338" t="s">
        <v>110</v>
      </c>
      <c r="I140" s="339"/>
    </row>
    <row r="141" spans="1:9" ht="86.25" customHeight="1" thickBot="1" x14ac:dyDescent="0.25">
      <c r="A141" s="50" t="s">
        <v>132</v>
      </c>
      <c r="B141" s="59">
        <f>I136</f>
        <v>0</v>
      </c>
      <c r="C141" s="107">
        <v>1</v>
      </c>
      <c r="D141" s="315">
        <f>SUM(B141*C141)</f>
        <v>0</v>
      </c>
      <c r="E141" s="316"/>
      <c r="F141" s="317"/>
      <c r="G141" s="149">
        <v>1</v>
      </c>
      <c r="H141" s="318">
        <f>SUM(D141*G141)</f>
        <v>0</v>
      </c>
      <c r="I141" s="31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20" t="s">
        <v>111</v>
      </c>
      <c r="B143" s="321"/>
      <c r="C143" s="321"/>
      <c r="D143" s="321"/>
      <c r="E143" s="321"/>
      <c r="F143" s="322"/>
      <c r="G143" s="54"/>
      <c r="H143" s="54"/>
      <c r="I143" s="54"/>
    </row>
    <row r="144" spans="1:9" ht="15.75" thickBot="1" x14ac:dyDescent="0.3">
      <c r="A144" s="47"/>
      <c r="B144" s="323" t="s">
        <v>112</v>
      </c>
      <c r="C144" s="324"/>
      <c r="D144" s="324"/>
      <c r="E144" s="325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5" t="s">
        <v>114</v>
      </c>
      <c r="C145" s="56"/>
      <c r="D145" s="326" t="s">
        <v>115</v>
      </c>
      <c r="E145" s="327"/>
      <c r="F145" s="57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2" t="s">
        <v>116</v>
      </c>
      <c r="C146" s="313"/>
      <c r="D146" s="314"/>
      <c r="E146" s="58"/>
      <c r="F146" s="57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2" t="s">
        <v>235</v>
      </c>
      <c r="C147" s="313"/>
      <c r="D147" s="314"/>
      <c r="E147" s="58"/>
      <c r="F147" s="57">
        <f>F146*20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09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 x14ac:dyDescent="0.2">
      <c r="A2" s="211" t="s">
        <v>207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">
      <c r="A3" s="211" t="s">
        <v>133</v>
      </c>
      <c r="B3" s="211"/>
      <c r="C3" s="211"/>
      <c r="D3" s="211"/>
      <c r="E3" s="211"/>
      <c r="F3" s="211"/>
      <c r="G3" s="211"/>
      <c r="H3" s="211"/>
      <c r="I3" s="211"/>
    </row>
    <row r="4" spans="1:9" ht="12.75" customHeight="1" x14ac:dyDescent="0.2">
      <c r="A4" s="211" t="s">
        <v>134</v>
      </c>
      <c r="B4" s="212"/>
      <c r="C4" s="212"/>
      <c r="D4" s="212"/>
      <c r="E4" s="212"/>
      <c r="F4" s="212"/>
      <c r="G4" s="212"/>
      <c r="H4" s="212"/>
      <c r="I4" s="212"/>
    </row>
    <row r="5" spans="1:9" ht="12.75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</row>
    <row r="6" spans="1:9" ht="21" customHeight="1" x14ac:dyDescent="0.2">
      <c r="A6" s="214" t="s">
        <v>0</v>
      </c>
      <c r="B6" s="215"/>
      <c r="C6" s="215"/>
      <c r="D6" s="215"/>
      <c r="E6" s="215"/>
      <c r="F6" s="215"/>
      <c r="G6" s="215"/>
      <c r="H6" s="215"/>
      <c r="I6" s="216"/>
    </row>
    <row r="7" spans="1:9" ht="12.75" customHeight="1" x14ac:dyDescent="0.2">
      <c r="A7" s="3" t="s">
        <v>1</v>
      </c>
      <c r="B7" s="197" t="s">
        <v>2</v>
      </c>
      <c r="C7" s="198"/>
      <c r="D7" s="198"/>
      <c r="E7" s="198"/>
      <c r="F7" s="198"/>
      <c r="G7" s="199"/>
      <c r="H7" s="200" t="s">
        <v>208</v>
      </c>
      <c r="I7" s="201"/>
    </row>
    <row r="8" spans="1:9" ht="12.75" customHeight="1" x14ac:dyDescent="0.2">
      <c r="A8" s="4" t="s">
        <v>3</v>
      </c>
      <c r="B8" s="202" t="s">
        <v>4</v>
      </c>
      <c r="C8" s="203"/>
      <c r="D8" s="203"/>
      <c r="E8" s="203"/>
      <c r="F8" s="203"/>
      <c r="G8" s="204"/>
      <c r="H8" s="205" t="s">
        <v>228</v>
      </c>
      <c r="I8" s="206"/>
    </row>
    <row r="9" spans="1:9" ht="12.75" customHeight="1" x14ac:dyDescent="0.2">
      <c r="A9" s="4" t="s">
        <v>5</v>
      </c>
      <c r="B9" s="202" t="s">
        <v>6</v>
      </c>
      <c r="C9" s="203"/>
      <c r="D9" s="203"/>
      <c r="E9" s="203"/>
      <c r="F9" s="203"/>
      <c r="G9" s="204"/>
      <c r="H9" s="207" t="s">
        <v>214</v>
      </c>
      <c r="I9" s="208"/>
    </row>
    <row r="10" spans="1:9" ht="12.75" customHeight="1" x14ac:dyDescent="0.2">
      <c r="A10" s="4" t="s">
        <v>7</v>
      </c>
      <c r="B10" s="202" t="s">
        <v>8</v>
      </c>
      <c r="C10" s="203"/>
      <c r="D10" s="203"/>
      <c r="E10" s="203"/>
      <c r="F10" s="203"/>
      <c r="G10" s="204"/>
      <c r="H10" s="205">
        <v>20</v>
      </c>
      <c r="I10" s="206"/>
    </row>
    <row r="11" spans="1:9" ht="12.75" customHeight="1" x14ac:dyDescent="0.2">
      <c r="A11" s="202" t="s">
        <v>9</v>
      </c>
      <c r="B11" s="203"/>
      <c r="C11" s="203"/>
      <c r="D11" s="203"/>
      <c r="E11" s="203"/>
      <c r="F11" s="203"/>
      <c r="G11" s="203"/>
      <c r="H11" s="203"/>
      <c r="I11" s="204"/>
    </row>
    <row r="12" spans="1:9" ht="14.25" x14ac:dyDescent="0.2">
      <c r="A12" s="223"/>
      <c r="B12" s="224"/>
      <c r="C12" s="224"/>
      <c r="D12" s="224"/>
      <c r="E12" s="224"/>
      <c r="F12" s="224"/>
      <c r="G12" s="224"/>
      <c r="H12" s="224"/>
      <c r="I12" s="225"/>
    </row>
    <row r="13" spans="1:9" ht="21.75" customHeight="1" x14ac:dyDescent="0.2">
      <c r="A13" s="226" t="s">
        <v>94</v>
      </c>
      <c r="B13" s="227"/>
      <c r="C13" s="227"/>
      <c r="D13" s="227"/>
      <c r="E13" s="227"/>
      <c r="F13" s="227"/>
      <c r="G13" s="227"/>
      <c r="H13" s="227"/>
      <c r="I13" s="228"/>
    </row>
    <row r="14" spans="1:9" ht="12.75" customHeight="1" x14ac:dyDescent="0.2">
      <c r="A14" s="229" t="s">
        <v>10</v>
      </c>
      <c r="B14" s="230"/>
      <c r="C14" s="230"/>
      <c r="D14" s="230"/>
      <c r="E14" s="230"/>
      <c r="F14" s="230"/>
      <c r="G14" s="230"/>
      <c r="H14" s="230"/>
      <c r="I14" s="231"/>
    </row>
    <row r="15" spans="1:9" ht="27" customHeight="1" x14ac:dyDescent="0.2">
      <c r="A15" s="4">
        <v>1</v>
      </c>
      <c r="B15" s="202" t="s">
        <v>11</v>
      </c>
      <c r="C15" s="203"/>
      <c r="D15" s="203"/>
      <c r="E15" s="203"/>
      <c r="F15" s="203"/>
      <c r="G15" s="204"/>
      <c r="H15" s="217" t="s">
        <v>216</v>
      </c>
      <c r="I15" s="218"/>
    </row>
    <row r="16" spans="1:9" ht="12.75" customHeight="1" x14ac:dyDescent="0.2">
      <c r="A16" s="4">
        <v>2</v>
      </c>
      <c r="B16" s="202" t="s">
        <v>12</v>
      </c>
      <c r="C16" s="203"/>
      <c r="D16" s="203"/>
      <c r="E16" s="203"/>
      <c r="F16" s="203"/>
      <c r="G16" s="204"/>
      <c r="H16" s="219" t="s">
        <v>209</v>
      </c>
      <c r="I16" s="220"/>
    </row>
    <row r="17" spans="1:9" ht="12.75" customHeight="1" x14ac:dyDescent="0.2">
      <c r="A17" s="4">
        <v>3</v>
      </c>
      <c r="B17" s="202" t="s">
        <v>13</v>
      </c>
      <c r="C17" s="203"/>
      <c r="D17" s="203"/>
      <c r="E17" s="203"/>
      <c r="F17" s="203"/>
      <c r="G17" s="204"/>
      <c r="H17" s="221">
        <v>0</v>
      </c>
      <c r="I17" s="222"/>
    </row>
    <row r="18" spans="1:9" ht="15" customHeight="1" x14ac:dyDescent="0.2">
      <c r="A18" s="4">
        <v>4</v>
      </c>
      <c r="B18" s="202" t="s">
        <v>14</v>
      </c>
      <c r="C18" s="203"/>
      <c r="D18" s="203"/>
      <c r="E18" s="203"/>
      <c r="F18" s="203"/>
      <c r="G18" s="204"/>
      <c r="H18" s="239" t="s">
        <v>215</v>
      </c>
      <c r="I18" s="240"/>
    </row>
    <row r="19" spans="1:9" ht="12.75" customHeight="1" x14ac:dyDescent="0.25">
      <c r="A19" s="5">
        <v>5</v>
      </c>
      <c r="B19" s="202" t="s">
        <v>15</v>
      </c>
      <c r="C19" s="203"/>
      <c r="D19" s="203"/>
      <c r="E19" s="203"/>
      <c r="F19" s="203"/>
      <c r="G19" s="204"/>
      <c r="H19" s="241" t="s">
        <v>211</v>
      </c>
      <c r="I19" s="242"/>
    </row>
    <row r="20" spans="1:9" ht="15" x14ac:dyDescent="0.2">
      <c r="A20" s="243"/>
      <c r="B20" s="244"/>
      <c r="C20" s="244"/>
      <c r="D20" s="244"/>
      <c r="E20" s="244"/>
      <c r="F20" s="244"/>
      <c r="G20" s="244"/>
      <c r="H20" s="244"/>
      <c r="I20" s="245"/>
    </row>
    <row r="21" spans="1:9" ht="23.25" customHeight="1" x14ac:dyDescent="0.2">
      <c r="A21" s="226" t="s">
        <v>16</v>
      </c>
      <c r="B21" s="227"/>
      <c r="C21" s="227"/>
      <c r="D21" s="227"/>
      <c r="E21" s="227"/>
      <c r="F21" s="227"/>
      <c r="G21" s="227"/>
      <c r="H21" s="227"/>
      <c r="I21" s="228"/>
    </row>
    <row r="22" spans="1:9" ht="12.75" customHeight="1" x14ac:dyDescent="0.2">
      <c r="A22" s="94">
        <v>1</v>
      </c>
      <c r="B22" s="229" t="s">
        <v>17</v>
      </c>
      <c r="C22" s="230"/>
      <c r="D22" s="230"/>
      <c r="E22" s="230"/>
      <c r="F22" s="230"/>
      <c r="G22" s="231"/>
      <c r="H22" s="94" t="s">
        <v>18</v>
      </c>
      <c r="I22" s="95" t="s">
        <v>19</v>
      </c>
    </row>
    <row r="23" spans="1:9" ht="12.75" customHeight="1" x14ac:dyDescent="0.2">
      <c r="A23" s="4" t="s">
        <v>1</v>
      </c>
      <c r="B23" s="202" t="s">
        <v>217</v>
      </c>
      <c r="C23" s="203"/>
      <c r="D23" s="203"/>
      <c r="E23" s="203"/>
      <c r="F23" s="203"/>
      <c r="G23" s="203"/>
      <c r="H23" s="204"/>
      <c r="I23" s="33">
        <f>H17</f>
        <v>0</v>
      </c>
    </row>
    <row r="24" spans="1:9" ht="12.75" customHeight="1" x14ac:dyDescent="0.2">
      <c r="A24" s="4" t="s">
        <v>3</v>
      </c>
      <c r="B24" s="232" t="s">
        <v>90</v>
      </c>
      <c r="C24" s="233"/>
      <c r="D24" s="233"/>
      <c r="E24" s="233"/>
      <c r="F24" s="233"/>
      <c r="G24" s="23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35" t="s">
        <v>91</v>
      </c>
      <c r="C25" s="236"/>
      <c r="D25" s="236"/>
      <c r="E25" s="236"/>
      <c r="F25" s="236"/>
      <c r="G25" s="237"/>
    </row>
    <row r="26" spans="1:9" ht="12.75" customHeight="1" x14ac:dyDescent="0.2">
      <c r="A26" s="4" t="s">
        <v>7</v>
      </c>
      <c r="B26" s="238" t="s">
        <v>20</v>
      </c>
      <c r="C26" s="238"/>
      <c r="D26" s="238"/>
      <c r="E26" s="238"/>
      <c r="F26" s="238"/>
      <c r="G26" s="238"/>
      <c r="H26" s="4"/>
      <c r="I26" s="33"/>
    </row>
    <row r="27" spans="1:9" ht="12.75" customHeight="1" x14ac:dyDescent="0.2">
      <c r="A27" s="4" t="s">
        <v>21</v>
      </c>
      <c r="B27" s="238" t="s">
        <v>22</v>
      </c>
      <c r="C27" s="238"/>
      <c r="D27" s="238"/>
      <c r="E27" s="238"/>
      <c r="F27" s="238"/>
      <c r="G27" s="238"/>
      <c r="H27" s="7"/>
      <c r="I27" s="33"/>
    </row>
    <row r="28" spans="1:9" ht="12.75" customHeight="1" x14ac:dyDescent="0.2">
      <c r="A28" s="4" t="s">
        <v>23</v>
      </c>
      <c r="B28" s="238" t="s">
        <v>24</v>
      </c>
      <c r="C28" s="238"/>
      <c r="D28" s="238"/>
      <c r="E28" s="238"/>
      <c r="F28" s="238"/>
      <c r="G28" s="238"/>
      <c r="H28" s="7"/>
      <c r="I28" s="33"/>
    </row>
    <row r="29" spans="1:9" ht="12.75" customHeight="1" x14ac:dyDescent="0.25">
      <c r="A29" s="8" t="s">
        <v>25</v>
      </c>
      <c r="B29" s="238" t="s">
        <v>210</v>
      </c>
      <c r="C29" s="238"/>
      <c r="D29" s="238"/>
      <c r="E29" s="238"/>
      <c r="F29" s="238"/>
      <c r="G29" s="238"/>
      <c r="H29" s="7"/>
      <c r="I29" s="33"/>
    </row>
    <row r="30" spans="1:9" ht="12.75" customHeight="1" x14ac:dyDescent="0.2">
      <c r="A30" s="261" t="s">
        <v>27</v>
      </c>
      <c r="B30" s="262"/>
      <c r="C30" s="262"/>
      <c r="D30" s="262"/>
      <c r="E30" s="262"/>
      <c r="F30" s="262"/>
      <c r="G30" s="262"/>
      <c r="H30" s="263"/>
      <c r="I30" s="32">
        <f>SUM(I23:I29)</f>
        <v>0</v>
      </c>
    </row>
    <row r="31" spans="1:9" ht="14.25" x14ac:dyDescent="0.2">
      <c r="A31" s="223"/>
      <c r="B31" s="224"/>
      <c r="C31" s="224"/>
      <c r="D31" s="224"/>
      <c r="E31" s="224"/>
      <c r="F31" s="224"/>
      <c r="G31" s="224"/>
      <c r="H31" s="224"/>
      <c r="I31" s="225"/>
    </row>
    <row r="32" spans="1:9" ht="23.25" customHeight="1" x14ac:dyDescent="0.2">
      <c r="A32" s="264" t="s">
        <v>28</v>
      </c>
      <c r="B32" s="265"/>
      <c r="C32" s="265"/>
      <c r="D32" s="265"/>
      <c r="E32" s="265"/>
      <c r="F32" s="265"/>
      <c r="G32" s="265"/>
      <c r="H32" s="265"/>
      <c r="I32" s="266"/>
    </row>
    <row r="33" spans="1:9" ht="18" customHeight="1" x14ac:dyDescent="0.2">
      <c r="A33" s="154" t="s">
        <v>29</v>
      </c>
      <c r="B33" s="214" t="s">
        <v>30</v>
      </c>
      <c r="C33" s="215"/>
      <c r="D33" s="215"/>
      <c r="E33" s="215"/>
      <c r="F33" s="215"/>
      <c r="G33" s="215"/>
      <c r="H33" s="97" t="s">
        <v>103</v>
      </c>
      <c r="I33" s="98" t="s">
        <v>19</v>
      </c>
    </row>
    <row r="34" spans="1:9" ht="30" customHeight="1" x14ac:dyDescent="0.2">
      <c r="A34" s="9" t="s">
        <v>1</v>
      </c>
      <c r="B34" s="202" t="s">
        <v>92</v>
      </c>
      <c r="C34" s="203"/>
      <c r="D34" s="203"/>
      <c r="E34" s="203"/>
      <c r="F34" s="203"/>
      <c r="G34" s="204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02" t="s">
        <v>93</v>
      </c>
      <c r="C35" s="203"/>
      <c r="D35" s="203"/>
      <c r="E35" s="203"/>
      <c r="F35" s="203"/>
      <c r="G35" s="204"/>
      <c r="H35" s="34">
        <v>0.121</v>
      </c>
      <c r="I35" s="33">
        <f>TRUNC(I30*H35,2)</f>
        <v>0</v>
      </c>
    </row>
    <row r="36" spans="1:9" ht="14.25" x14ac:dyDescent="0.2">
      <c r="A36" s="246" t="s">
        <v>27</v>
      </c>
      <c r="B36" s="247"/>
      <c r="C36" s="247"/>
      <c r="D36" s="247"/>
      <c r="E36" s="247"/>
      <c r="F36" s="247"/>
      <c r="G36" s="248"/>
      <c r="H36" s="31">
        <f>SUM(H34:H35)</f>
        <v>0.20430000000000001</v>
      </c>
      <c r="I36" s="35">
        <f>SUM(I34:I35)</f>
        <v>0</v>
      </c>
    </row>
    <row r="37" spans="1:9" ht="14.25" x14ac:dyDescent="0.2">
      <c r="A37" s="249" t="s">
        <v>121</v>
      </c>
      <c r="B37" s="250"/>
      <c r="C37" s="250"/>
      <c r="D37" s="250"/>
      <c r="E37" s="250"/>
      <c r="F37" s="250"/>
      <c r="G37" s="251"/>
      <c r="H37" s="60" t="s">
        <v>122</v>
      </c>
      <c r="I37" s="61">
        <f>I30</f>
        <v>0</v>
      </c>
    </row>
    <row r="38" spans="1:9" ht="14.25" x14ac:dyDescent="0.2">
      <c r="A38" s="252"/>
      <c r="B38" s="253"/>
      <c r="C38" s="253"/>
      <c r="D38" s="253"/>
      <c r="E38" s="253"/>
      <c r="F38" s="253"/>
      <c r="G38" s="254"/>
      <c r="H38" s="60" t="s">
        <v>123</v>
      </c>
      <c r="I38" s="61">
        <f>I36</f>
        <v>0</v>
      </c>
    </row>
    <row r="39" spans="1:9" ht="14.25" x14ac:dyDescent="0.2">
      <c r="A39" s="255"/>
      <c r="B39" s="256"/>
      <c r="C39" s="256"/>
      <c r="D39" s="256"/>
      <c r="E39" s="256"/>
      <c r="F39" s="256"/>
      <c r="G39" s="257"/>
      <c r="H39" s="60" t="s">
        <v>27</v>
      </c>
      <c r="I39" s="61">
        <f>SUM(I37:I38)</f>
        <v>0</v>
      </c>
    </row>
    <row r="40" spans="1:9" ht="33" customHeight="1" x14ac:dyDescent="0.2">
      <c r="A40" s="258" t="s">
        <v>124</v>
      </c>
      <c r="B40" s="259"/>
      <c r="C40" s="259"/>
      <c r="D40" s="259"/>
      <c r="E40" s="259"/>
      <c r="F40" s="259"/>
      <c r="G40" s="259"/>
      <c r="H40" s="259"/>
      <c r="I40" s="260"/>
    </row>
    <row r="41" spans="1:9" ht="19.5" customHeight="1" x14ac:dyDescent="0.2">
      <c r="A41" s="99" t="s">
        <v>32</v>
      </c>
      <c r="B41" s="229" t="s">
        <v>33</v>
      </c>
      <c r="C41" s="230"/>
      <c r="D41" s="230"/>
      <c r="E41" s="230"/>
      <c r="F41" s="230"/>
      <c r="G41" s="231"/>
      <c r="H41" s="97" t="s">
        <v>103</v>
      </c>
      <c r="I41" s="100" t="s">
        <v>19</v>
      </c>
    </row>
    <row r="42" spans="1:9" ht="12.75" customHeight="1" x14ac:dyDescent="0.2">
      <c r="A42" s="10" t="s">
        <v>1</v>
      </c>
      <c r="B42" s="202" t="s">
        <v>34</v>
      </c>
      <c r="C42" s="203"/>
      <c r="D42" s="203"/>
      <c r="E42" s="203"/>
      <c r="F42" s="203"/>
      <c r="G42" s="204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02" t="s">
        <v>35</v>
      </c>
      <c r="C43" s="203"/>
      <c r="D43" s="203"/>
      <c r="E43" s="203"/>
      <c r="F43" s="203"/>
      <c r="G43" s="204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02" t="s">
        <v>120</v>
      </c>
      <c r="C44" s="203"/>
      <c r="D44" s="203"/>
      <c r="E44" s="203"/>
      <c r="F44" s="203"/>
      <c r="G44" s="204"/>
      <c r="H44" s="114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202" t="s">
        <v>36</v>
      </c>
      <c r="C45" s="203"/>
      <c r="D45" s="203"/>
      <c r="E45" s="203"/>
      <c r="F45" s="203"/>
      <c r="G45" s="204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02" t="s">
        <v>37</v>
      </c>
      <c r="C46" s="203"/>
      <c r="D46" s="203"/>
      <c r="E46" s="203"/>
      <c r="F46" s="203"/>
      <c r="G46" s="204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02" t="s">
        <v>38</v>
      </c>
      <c r="C47" s="203"/>
      <c r="D47" s="203"/>
      <c r="E47" s="203"/>
      <c r="F47" s="203"/>
      <c r="G47" s="204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02" t="s">
        <v>39</v>
      </c>
      <c r="C48" s="203"/>
      <c r="D48" s="203"/>
      <c r="E48" s="203"/>
      <c r="F48" s="203"/>
      <c r="G48" s="204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02" t="s">
        <v>41</v>
      </c>
      <c r="C49" s="203"/>
      <c r="D49" s="203"/>
      <c r="E49" s="203"/>
      <c r="F49" s="203"/>
      <c r="G49" s="204"/>
      <c r="H49" s="113">
        <v>0.08</v>
      </c>
      <c r="I49" s="33">
        <f>SUM(I39*H49)</f>
        <v>0</v>
      </c>
    </row>
    <row r="50" spans="1:9" ht="18.75" customHeight="1" x14ac:dyDescent="0.2">
      <c r="A50" s="267" t="s">
        <v>31</v>
      </c>
      <c r="B50" s="268"/>
      <c r="C50" s="268"/>
      <c r="D50" s="268"/>
      <c r="E50" s="268"/>
      <c r="F50" s="268"/>
      <c r="G50" s="269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0" t="s">
        <v>125</v>
      </c>
      <c r="B51" s="271"/>
      <c r="C51" s="271"/>
      <c r="D51" s="271"/>
      <c r="E51" s="271"/>
      <c r="F51" s="271"/>
      <c r="G51" s="271"/>
      <c r="H51" s="271"/>
      <c r="I51" s="271"/>
    </row>
    <row r="52" spans="1:9" ht="17.25" customHeight="1" x14ac:dyDescent="0.2">
      <c r="A52" s="101" t="s">
        <v>42</v>
      </c>
      <c r="B52" s="272" t="s">
        <v>43</v>
      </c>
      <c r="C52" s="273"/>
      <c r="D52" s="273"/>
      <c r="E52" s="273"/>
      <c r="F52" s="273"/>
      <c r="G52" s="273"/>
      <c r="H52" s="274"/>
      <c r="I52" s="102" t="s">
        <v>19</v>
      </c>
    </row>
    <row r="53" spans="1:9" ht="15" x14ac:dyDescent="0.2">
      <c r="A53" s="9" t="s">
        <v>1</v>
      </c>
      <c r="B53" s="275" t="s">
        <v>44</v>
      </c>
      <c r="C53" s="276"/>
      <c r="D53" s="276"/>
      <c r="E53" s="276"/>
      <c r="F53" s="276"/>
      <c r="G53" s="276"/>
      <c r="H53" s="277"/>
      <c r="I53" s="38">
        <f>(H54*H55)-(I23*50%*H56)</f>
        <v>0</v>
      </c>
    </row>
    <row r="54" spans="1:9" ht="24.75" customHeight="1" x14ac:dyDescent="0.2">
      <c r="A54" s="9"/>
      <c r="B54" s="284" t="s">
        <v>45</v>
      </c>
      <c r="C54" s="285"/>
      <c r="D54" s="285"/>
      <c r="E54" s="285"/>
      <c r="F54" s="285"/>
      <c r="G54" s="286"/>
      <c r="H54" s="109">
        <v>0</v>
      </c>
      <c r="I54" s="33" t="s">
        <v>46</v>
      </c>
    </row>
    <row r="55" spans="1:9" ht="12.75" customHeight="1" x14ac:dyDescent="0.2">
      <c r="A55" s="12"/>
      <c r="B55" s="284" t="s">
        <v>117</v>
      </c>
      <c r="C55" s="285"/>
      <c r="D55" s="285"/>
      <c r="E55" s="285"/>
      <c r="F55" s="285"/>
      <c r="G55" s="286"/>
      <c r="H55" s="110">
        <v>0</v>
      </c>
      <c r="I55" s="39" t="s">
        <v>46</v>
      </c>
    </row>
    <row r="56" spans="1:9" ht="12.75" customHeight="1" x14ac:dyDescent="0.2">
      <c r="A56" s="9"/>
      <c r="B56" s="284" t="s">
        <v>47</v>
      </c>
      <c r="C56" s="285"/>
      <c r="D56" s="285"/>
      <c r="E56" s="285"/>
      <c r="F56" s="285"/>
      <c r="G56" s="286"/>
      <c r="H56" s="111">
        <v>0</v>
      </c>
      <c r="I56" s="33"/>
    </row>
    <row r="57" spans="1:9" ht="15" customHeight="1" x14ac:dyDescent="0.2">
      <c r="A57" s="9" t="s">
        <v>3</v>
      </c>
      <c r="B57" s="211" t="s">
        <v>48</v>
      </c>
      <c r="C57" s="211"/>
      <c r="D57" s="211"/>
      <c r="E57" s="211"/>
      <c r="F57" s="211"/>
      <c r="G57" s="211"/>
      <c r="H57" s="37"/>
      <c r="I57" s="115">
        <v>0</v>
      </c>
    </row>
    <row r="58" spans="1:9" ht="17.25" customHeight="1" x14ac:dyDescent="0.2">
      <c r="A58" s="9" t="s">
        <v>5</v>
      </c>
      <c r="B58" s="211" t="s">
        <v>49</v>
      </c>
      <c r="C58" s="211"/>
      <c r="D58" s="211"/>
      <c r="E58" s="211"/>
      <c r="F58" s="211"/>
      <c r="G58" s="211"/>
      <c r="H58" s="13"/>
      <c r="I58" s="115">
        <v>0</v>
      </c>
    </row>
    <row r="59" spans="1:9" ht="28.5" customHeight="1" x14ac:dyDescent="0.2">
      <c r="A59" s="9" t="s">
        <v>7</v>
      </c>
      <c r="B59" s="211" t="s">
        <v>86</v>
      </c>
      <c r="C59" s="211"/>
      <c r="D59" s="211"/>
      <c r="E59" s="211"/>
      <c r="F59" s="211"/>
      <c r="G59" s="211"/>
      <c r="H59" s="13"/>
      <c r="I59" s="116">
        <v>0</v>
      </c>
    </row>
    <row r="60" spans="1:9" ht="22.5" customHeight="1" x14ac:dyDescent="0.2">
      <c r="A60" s="9" t="s">
        <v>21</v>
      </c>
      <c r="B60" s="211" t="s">
        <v>212</v>
      </c>
      <c r="C60" s="211"/>
      <c r="D60" s="211"/>
      <c r="E60" s="211"/>
      <c r="F60" s="211"/>
      <c r="G60" s="211"/>
      <c r="H60" s="13"/>
      <c r="I60" s="116">
        <v>0</v>
      </c>
    </row>
    <row r="61" spans="1:9" ht="22.5" customHeight="1" x14ac:dyDescent="0.2">
      <c r="A61" s="9" t="s">
        <v>23</v>
      </c>
      <c r="B61" s="211" t="s">
        <v>87</v>
      </c>
      <c r="C61" s="211"/>
      <c r="D61" s="211"/>
      <c r="E61" s="211"/>
      <c r="F61" s="211"/>
      <c r="G61" s="211"/>
      <c r="H61" s="13"/>
      <c r="I61" s="116">
        <v>0</v>
      </c>
    </row>
    <row r="62" spans="1:9" ht="19.5" customHeight="1" x14ac:dyDescent="0.2">
      <c r="A62" s="14"/>
      <c r="B62" s="278" t="s">
        <v>31</v>
      </c>
      <c r="C62" s="279"/>
      <c r="D62" s="279"/>
      <c r="E62" s="279"/>
      <c r="F62" s="279"/>
      <c r="G62" s="279"/>
      <c r="H62" s="280"/>
      <c r="I62" s="35">
        <f>SUM(I53:I61)</f>
        <v>0</v>
      </c>
    </row>
    <row r="63" spans="1:9" ht="30.75" customHeight="1" x14ac:dyDescent="0.2">
      <c r="A63" s="264" t="s">
        <v>50</v>
      </c>
      <c r="B63" s="265"/>
      <c r="C63" s="265"/>
      <c r="D63" s="265"/>
      <c r="E63" s="265"/>
      <c r="F63" s="265"/>
      <c r="G63" s="265"/>
      <c r="H63" s="265"/>
      <c r="I63" s="266"/>
    </row>
    <row r="64" spans="1:9" ht="20.25" customHeight="1" x14ac:dyDescent="0.2">
      <c r="A64" s="103">
        <v>2</v>
      </c>
      <c r="B64" s="281" t="s">
        <v>51</v>
      </c>
      <c r="C64" s="282"/>
      <c r="D64" s="282"/>
      <c r="E64" s="282"/>
      <c r="F64" s="282"/>
      <c r="G64" s="282"/>
      <c r="H64" s="283"/>
      <c r="I64" s="104" t="s">
        <v>19</v>
      </c>
    </row>
    <row r="65" spans="1:9" ht="12.75" customHeight="1" x14ac:dyDescent="0.2">
      <c r="A65" s="9" t="s">
        <v>29</v>
      </c>
      <c r="B65" s="202" t="s">
        <v>30</v>
      </c>
      <c r="C65" s="203"/>
      <c r="D65" s="203"/>
      <c r="E65" s="203"/>
      <c r="F65" s="203"/>
      <c r="G65" s="203"/>
      <c r="H65" s="204"/>
      <c r="I65" s="33">
        <f>I36</f>
        <v>0</v>
      </c>
    </row>
    <row r="66" spans="1:9" ht="12.75" customHeight="1" x14ac:dyDescent="0.2">
      <c r="A66" s="9" t="s">
        <v>32</v>
      </c>
      <c r="B66" s="202" t="s">
        <v>33</v>
      </c>
      <c r="C66" s="203"/>
      <c r="D66" s="203"/>
      <c r="E66" s="203"/>
      <c r="F66" s="203"/>
      <c r="G66" s="203"/>
      <c r="H66" s="204"/>
      <c r="I66" s="33">
        <f>I50</f>
        <v>0</v>
      </c>
    </row>
    <row r="67" spans="1:9" ht="12.75" customHeight="1" x14ac:dyDescent="0.2">
      <c r="A67" s="9" t="s">
        <v>42</v>
      </c>
      <c r="B67" s="202" t="s">
        <v>43</v>
      </c>
      <c r="C67" s="203"/>
      <c r="D67" s="203"/>
      <c r="E67" s="203"/>
      <c r="F67" s="203"/>
      <c r="G67" s="203"/>
      <c r="H67" s="204"/>
      <c r="I67" s="33">
        <f>I62</f>
        <v>0</v>
      </c>
    </row>
    <row r="68" spans="1:9" ht="14.25" x14ac:dyDescent="0.2">
      <c r="A68" s="278" t="s">
        <v>27</v>
      </c>
      <c r="B68" s="279"/>
      <c r="C68" s="279"/>
      <c r="D68" s="279"/>
      <c r="E68" s="279"/>
      <c r="F68" s="279"/>
      <c r="G68" s="279"/>
      <c r="H68" s="280"/>
      <c r="I68" s="35">
        <f>SUM(I65:I67)</f>
        <v>0</v>
      </c>
    </row>
    <row r="69" spans="1:9" ht="14.25" x14ac:dyDescent="0.2">
      <c r="A69" s="223"/>
      <c r="B69" s="224"/>
      <c r="C69" s="224"/>
      <c r="D69" s="224"/>
      <c r="E69" s="224"/>
      <c r="F69" s="224"/>
      <c r="G69" s="224"/>
      <c r="H69" s="224"/>
      <c r="I69" s="225"/>
    </row>
    <row r="70" spans="1:9" ht="26.25" customHeight="1" x14ac:dyDescent="0.2">
      <c r="A70" s="264" t="s">
        <v>52</v>
      </c>
      <c r="B70" s="265"/>
      <c r="C70" s="265"/>
      <c r="D70" s="265"/>
      <c r="E70" s="265"/>
      <c r="F70" s="265"/>
      <c r="G70" s="265"/>
      <c r="H70" s="265"/>
      <c r="I70" s="266"/>
    </row>
    <row r="71" spans="1:9" ht="26.25" customHeight="1" x14ac:dyDescent="0.2">
      <c r="A71" s="94">
        <v>3</v>
      </c>
      <c r="B71" s="229" t="s">
        <v>104</v>
      </c>
      <c r="C71" s="230"/>
      <c r="D71" s="230"/>
      <c r="E71" s="230"/>
      <c r="F71" s="230"/>
      <c r="G71" s="231"/>
      <c r="H71" s="94" t="s">
        <v>103</v>
      </c>
      <c r="I71" s="95" t="s">
        <v>19</v>
      </c>
    </row>
    <row r="72" spans="1:9" ht="39" customHeight="1" x14ac:dyDescent="0.2">
      <c r="A72" s="9" t="s">
        <v>1</v>
      </c>
      <c r="B72" s="238" t="s">
        <v>95</v>
      </c>
      <c r="C72" s="238"/>
      <c r="D72" s="238"/>
      <c r="E72" s="238"/>
      <c r="F72" s="238"/>
      <c r="G72" s="238"/>
      <c r="H72" s="29"/>
      <c r="I72" s="40">
        <f>(I30+I49+I36+I62)/12*73.26%</f>
        <v>0</v>
      </c>
    </row>
    <row r="73" spans="1:9" ht="15" x14ac:dyDescent="0.2">
      <c r="A73" s="9" t="s">
        <v>3</v>
      </c>
      <c r="B73" s="287" t="s">
        <v>53</v>
      </c>
      <c r="C73" s="287"/>
      <c r="D73" s="287"/>
      <c r="E73" s="287"/>
      <c r="F73" s="287"/>
      <c r="G73" s="287"/>
      <c r="H73" s="6">
        <v>0.08</v>
      </c>
      <c r="I73" s="33">
        <f>I72*H73</f>
        <v>0</v>
      </c>
    </row>
    <row r="74" spans="1:9" ht="12.75" customHeight="1" x14ac:dyDescent="0.2">
      <c r="A74" s="15" t="s">
        <v>5</v>
      </c>
      <c r="B74" s="238" t="s">
        <v>54</v>
      </c>
      <c r="C74" s="238"/>
      <c r="D74" s="238"/>
      <c r="E74" s="238"/>
      <c r="F74" s="238"/>
      <c r="G74" s="238"/>
      <c r="H74" s="29"/>
      <c r="I74" s="41">
        <f>I49*50%</f>
        <v>0</v>
      </c>
    </row>
    <row r="75" spans="1:9" ht="17.25" customHeight="1" x14ac:dyDescent="0.2">
      <c r="A75" s="15" t="s">
        <v>7</v>
      </c>
      <c r="B75" s="238" t="s">
        <v>96</v>
      </c>
      <c r="C75" s="238"/>
      <c r="D75" s="238"/>
      <c r="E75" s="238"/>
      <c r="F75" s="238"/>
      <c r="G75" s="238"/>
      <c r="H75" s="29"/>
      <c r="I75" s="41">
        <f>(I30+I68)/12*8.14%</f>
        <v>0</v>
      </c>
    </row>
    <row r="76" spans="1:9" ht="15" x14ac:dyDescent="0.2">
      <c r="A76" s="9" t="s">
        <v>21</v>
      </c>
      <c r="B76" s="287" t="s">
        <v>55</v>
      </c>
      <c r="C76" s="287"/>
      <c r="D76" s="287"/>
      <c r="E76" s="287"/>
      <c r="F76" s="287"/>
      <c r="G76" s="287"/>
      <c r="H76" s="6"/>
      <c r="I76" s="33">
        <f>I75*8.14%</f>
        <v>0</v>
      </c>
    </row>
    <row r="77" spans="1:9" ht="12.75" customHeight="1" x14ac:dyDescent="0.2">
      <c r="A77" s="15" t="s">
        <v>23</v>
      </c>
      <c r="B77" s="238" t="s">
        <v>56</v>
      </c>
      <c r="C77" s="238"/>
      <c r="D77" s="238"/>
      <c r="E77" s="238"/>
      <c r="F77" s="238"/>
      <c r="G77" s="238"/>
      <c r="H77" s="29"/>
      <c r="I77" s="41">
        <f>(I49*50%)</f>
        <v>0</v>
      </c>
    </row>
    <row r="78" spans="1:9" ht="14.25" x14ac:dyDescent="0.2">
      <c r="A78" s="278" t="s">
        <v>27</v>
      </c>
      <c r="B78" s="279"/>
      <c r="C78" s="279"/>
      <c r="D78" s="279"/>
      <c r="E78" s="279"/>
      <c r="F78" s="279"/>
      <c r="G78" s="279"/>
      <c r="H78" s="280"/>
      <c r="I78" s="35">
        <f>SUM(I72:I77)</f>
        <v>0</v>
      </c>
    </row>
    <row r="79" spans="1:9" ht="14.25" x14ac:dyDescent="0.2">
      <c r="A79" s="291" t="s">
        <v>126</v>
      </c>
      <c r="B79" s="291"/>
      <c r="C79" s="291"/>
      <c r="D79" s="291"/>
      <c r="E79" s="291"/>
      <c r="F79" s="291"/>
      <c r="G79" s="291"/>
      <c r="H79" s="153" t="s">
        <v>122</v>
      </c>
      <c r="I79" s="62">
        <f>I30</f>
        <v>0</v>
      </c>
    </row>
    <row r="80" spans="1:9" ht="14.25" x14ac:dyDescent="0.2">
      <c r="A80" s="291"/>
      <c r="B80" s="291"/>
      <c r="C80" s="291"/>
      <c r="D80" s="291"/>
      <c r="E80" s="291"/>
      <c r="F80" s="291"/>
      <c r="G80" s="291"/>
      <c r="H80" s="153" t="s">
        <v>127</v>
      </c>
      <c r="I80" s="62">
        <f>I68</f>
        <v>0</v>
      </c>
    </row>
    <row r="81" spans="1:9" ht="14.25" x14ac:dyDescent="0.2">
      <c r="A81" s="291"/>
      <c r="B81" s="291"/>
      <c r="C81" s="291"/>
      <c r="D81" s="291"/>
      <c r="E81" s="291"/>
      <c r="F81" s="291"/>
      <c r="G81" s="291"/>
      <c r="H81" s="153" t="s">
        <v>128</v>
      </c>
      <c r="I81" s="62">
        <f>I78</f>
        <v>0</v>
      </c>
    </row>
    <row r="82" spans="1:9" ht="14.25" x14ac:dyDescent="0.2">
      <c r="A82" s="291"/>
      <c r="B82" s="291"/>
      <c r="C82" s="291"/>
      <c r="D82" s="291"/>
      <c r="E82" s="291"/>
      <c r="F82" s="291"/>
      <c r="G82" s="291"/>
      <c r="H82" s="63" t="s">
        <v>27</v>
      </c>
      <c r="I82" s="64">
        <f>SUM(I79:I81)</f>
        <v>0</v>
      </c>
    </row>
    <row r="83" spans="1:9" ht="26.25" customHeight="1" x14ac:dyDescent="0.2">
      <c r="A83" s="226" t="s">
        <v>57</v>
      </c>
      <c r="B83" s="227"/>
      <c r="C83" s="227"/>
      <c r="D83" s="227"/>
      <c r="E83" s="227"/>
      <c r="F83" s="227"/>
      <c r="G83" s="227"/>
      <c r="H83" s="227"/>
      <c r="I83" s="228"/>
    </row>
    <row r="84" spans="1:9" ht="14.25" x14ac:dyDescent="0.2">
      <c r="A84" s="105" t="s">
        <v>58</v>
      </c>
      <c r="B84" s="292" t="s">
        <v>59</v>
      </c>
      <c r="C84" s="292"/>
      <c r="D84" s="292"/>
      <c r="E84" s="292"/>
      <c r="F84" s="292"/>
      <c r="G84" s="292"/>
      <c r="H84" s="94" t="s">
        <v>103</v>
      </c>
      <c r="I84" s="106" t="s">
        <v>19</v>
      </c>
    </row>
    <row r="85" spans="1:9" ht="24.75" customHeight="1" x14ac:dyDescent="0.2">
      <c r="A85" s="9" t="s">
        <v>1</v>
      </c>
      <c r="B85" s="238" t="s">
        <v>118</v>
      </c>
      <c r="C85" s="238"/>
      <c r="D85" s="238"/>
      <c r="E85" s="238"/>
      <c r="F85" s="238"/>
      <c r="G85" s="238"/>
      <c r="H85" s="29">
        <v>1.01E-2</v>
      </c>
      <c r="I85" s="33">
        <f>H85*I82</f>
        <v>0</v>
      </c>
    </row>
    <row r="86" spans="1:9" ht="15" x14ac:dyDescent="0.2">
      <c r="A86" s="9" t="s">
        <v>3</v>
      </c>
      <c r="B86" s="287" t="s">
        <v>59</v>
      </c>
      <c r="C86" s="287"/>
      <c r="D86" s="287"/>
      <c r="E86" s="287"/>
      <c r="F86" s="287"/>
      <c r="G86" s="287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87" t="s">
        <v>97</v>
      </c>
      <c r="C87" s="287"/>
      <c r="D87" s="287"/>
      <c r="E87" s="287"/>
      <c r="F87" s="287"/>
      <c r="G87" s="287"/>
      <c r="H87" s="65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7" t="s">
        <v>98</v>
      </c>
      <c r="C88" s="287"/>
      <c r="D88" s="287"/>
      <c r="E88" s="287"/>
      <c r="F88" s="287"/>
      <c r="G88" s="287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7" t="s">
        <v>99</v>
      </c>
      <c r="C89" s="287"/>
      <c r="D89" s="287"/>
      <c r="E89" s="287"/>
      <c r="F89" s="287"/>
      <c r="G89" s="287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7" t="s">
        <v>26</v>
      </c>
      <c r="C90" s="287"/>
      <c r="D90" s="287"/>
      <c r="E90" s="287"/>
      <c r="F90" s="287"/>
      <c r="G90" s="287"/>
      <c r="H90" s="6"/>
      <c r="I90" s="33"/>
    </row>
    <row r="91" spans="1:9" ht="14.25" x14ac:dyDescent="0.2">
      <c r="A91" s="278" t="s">
        <v>31</v>
      </c>
      <c r="B91" s="279"/>
      <c r="C91" s="279"/>
      <c r="D91" s="279"/>
      <c r="E91" s="279"/>
      <c r="F91" s="279"/>
      <c r="G91" s="279"/>
      <c r="H91" s="280"/>
      <c r="I91" s="35">
        <f>SUM(I85:I89)</f>
        <v>0</v>
      </c>
    </row>
    <row r="92" spans="1:9" ht="14.25" x14ac:dyDescent="0.2">
      <c r="A92" s="105" t="s">
        <v>60</v>
      </c>
      <c r="B92" s="288" t="s">
        <v>61</v>
      </c>
      <c r="C92" s="289"/>
      <c r="D92" s="289"/>
      <c r="E92" s="289"/>
      <c r="F92" s="289"/>
      <c r="G92" s="289"/>
      <c r="H92" s="290"/>
      <c r="I92" s="106" t="s">
        <v>19</v>
      </c>
    </row>
    <row r="93" spans="1:9" ht="12.75" customHeight="1" x14ac:dyDescent="0.2">
      <c r="A93" s="9" t="s">
        <v>1</v>
      </c>
      <c r="B93" s="211" t="s">
        <v>62</v>
      </c>
      <c r="C93" s="211"/>
      <c r="D93" s="211"/>
      <c r="E93" s="211"/>
      <c r="F93" s="211"/>
      <c r="G93" s="211"/>
      <c r="H93" s="42"/>
      <c r="I93" s="43">
        <f>(I82/220*15)</f>
        <v>0</v>
      </c>
    </row>
    <row r="94" spans="1:9" ht="15" x14ac:dyDescent="0.2">
      <c r="A94" s="9" t="s">
        <v>3</v>
      </c>
      <c r="B94" s="293" t="s">
        <v>63</v>
      </c>
      <c r="C94" s="293"/>
      <c r="D94" s="293"/>
      <c r="E94" s="293"/>
      <c r="F94" s="293"/>
      <c r="G94" s="293"/>
      <c r="H94" s="44">
        <f>H50</f>
        <v>0.34</v>
      </c>
      <c r="I94" s="43">
        <f>I93*H94</f>
        <v>0</v>
      </c>
    </row>
    <row r="95" spans="1:9" ht="14.25" x14ac:dyDescent="0.2">
      <c r="A95" s="278" t="s">
        <v>31</v>
      </c>
      <c r="B95" s="279"/>
      <c r="C95" s="279"/>
      <c r="D95" s="279"/>
      <c r="E95" s="279"/>
      <c r="F95" s="279"/>
      <c r="G95" s="279"/>
      <c r="H95" s="280"/>
      <c r="I95" s="30">
        <f>SUM(I93:I94)</f>
        <v>0</v>
      </c>
    </row>
    <row r="96" spans="1:9" ht="21.75" customHeight="1" x14ac:dyDescent="0.2">
      <c r="A96" s="264" t="s">
        <v>64</v>
      </c>
      <c r="B96" s="265"/>
      <c r="C96" s="265"/>
      <c r="D96" s="265"/>
      <c r="E96" s="265"/>
      <c r="F96" s="265"/>
      <c r="G96" s="265"/>
      <c r="H96" s="265"/>
      <c r="I96" s="266"/>
    </row>
    <row r="97" spans="1:9" ht="12.75" customHeight="1" x14ac:dyDescent="0.2">
      <c r="A97" s="154">
        <v>4</v>
      </c>
      <c r="B97" s="229" t="s">
        <v>65</v>
      </c>
      <c r="C97" s="230"/>
      <c r="D97" s="230"/>
      <c r="E97" s="230"/>
      <c r="F97" s="230"/>
      <c r="G97" s="230"/>
      <c r="H97" s="231"/>
      <c r="I97" s="98" t="s">
        <v>19</v>
      </c>
    </row>
    <row r="98" spans="1:9" ht="12.75" customHeight="1" x14ac:dyDescent="0.2">
      <c r="A98" s="9" t="s">
        <v>58</v>
      </c>
      <c r="B98" s="211" t="s">
        <v>59</v>
      </c>
      <c r="C98" s="211"/>
      <c r="D98" s="211"/>
      <c r="E98" s="211"/>
      <c r="F98" s="211"/>
      <c r="G98" s="211"/>
      <c r="H98" s="16"/>
      <c r="I98" s="33">
        <f>I91</f>
        <v>0</v>
      </c>
    </row>
    <row r="99" spans="1:9" ht="12.75" customHeight="1" x14ac:dyDescent="0.2">
      <c r="A99" s="9" t="s">
        <v>60</v>
      </c>
      <c r="B99" s="211" t="s">
        <v>61</v>
      </c>
      <c r="C99" s="211"/>
      <c r="D99" s="211"/>
      <c r="E99" s="211"/>
      <c r="F99" s="211"/>
      <c r="G99" s="211"/>
      <c r="H99" s="16"/>
      <c r="I99" s="33">
        <f>I95</f>
        <v>0</v>
      </c>
    </row>
    <row r="100" spans="1:9" ht="14.25" x14ac:dyDescent="0.2">
      <c r="A100" s="278" t="s">
        <v>27</v>
      </c>
      <c r="B100" s="279"/>
      <c r="C100" s="279"/>
      <c r="D100" s="279"/>
      <c r="E100" s="279"/>
      <c r="F100" s="279"/>
      <c r="G100" s="279"/>
      <c r="H100" s="280"/>
      <c r="I100" s="35">
        <f>SUM(I98:I99)</f>
        <v>0</v>
      </c>
    </row>
    <row r="101" spans="1:9" ht="14.25" x14ac:dyDescent="0.2">
      <c r="A101" s="223"/>
      <c r="B101" s="224"/>
      <c r="C101" s="224"/>
      <c r="D101" s="224"/>
      <c r="E101" s="224"/>
      <c r="F101" s="224"/>
      <c r="G101" s="224"/>
      <c r="H101" s="224"/>
      <c r="I101" s="225"/>
    </row>
    <row r="102" spans="1:9" ht="18.75" customHeight="1" x14ac:dyDescent="0.2">
      <c r="A102" s="226" t="s">
        <v>66</v>
      </c>
      <c r="B102" s="227"/>
      <c r="C102" s="227"/>
      <c r="D102" s="227"/>
      <c r="E102" s="227"/>
      <c r="F102" s="227"/>
      <c r="G102" s="227"/>
      <c r="H102" s="227"/>
      <c r="I102" s="228"/>
    </row>
    <row r="103" spans="1:9" ht="12.75" customHeight="1" x14ac:dyDescent="0.2">
      <c r="A103" s="154">
        <v>5</v>
      </c>
      <c r="B103" s="229" t="s">
        <v>67</v>
      </c>
      <c r="C103" s="230"/>
      <c r="D103" s="230"/>
      <c r="E103" s="230"/>
      <c r="F103" s="230"/>
      <c r="G103" s="230"/>
      <c r="H103" s="231"/>
      <c r="I103" s="98" t="s">
        <v>19</v>
      </c>
    </row>
    <row r="104" spans="1:9" ht="15" customHeight="1" x14ac:dyDescent="0.2">
      <c r="A104" s="9" t="s">
        <v>1</v>
      </c>
      <c r="B104" s="202" t="s">
        <v>68</v>
      </c>
      <c r="C104" s="203"/>
      <c r="D104" s="203"/>
      <c r="E104" s="203"/>
      <c r="F104" s="203"/>
      <c r="G104" s="203"/>
      <c r="H104" s="204"/>
      <c r="I104" s="33">
        <f>UNIF</f>
        <v>0</v>
      </c>
    </row>
    <row r="105" spans="1:9" ht="12.75" customHeight="1" x14ac:dyDescent="0.2">
      <c r="A105" s="9" t="s">
        <v>3</v>
      </c>
      <c r="B105" s="202" t="s">
        <v>69</v>
      </c>
      <c r="C105" s="203"/>
      <c r="D105" s="203"/>
      <c r="E105" s="203"/>
      <c r="F105" s="203"/>
      <c r="G105" s="203"/>
      <c r="H105" s="204"/>
      <c r="I105" s="112">
        <v>0</v>
      </c>
    </row>
    <row r="106" spans="1:9" ht="15" x14ac:dyDescent="0.2">
      <c r="A106" s="9" t="s">
        <v>5</v>
      </c>
      <c r="B106" s="275" t="s">
        <v>70</v>
      </c>
      <c r="C106" s="276"/>
      <c r="D106" s="276"/>
      <c r="E106" s="276"/>
      <c r="F106" s="276"/>
      <c r="G106" s="276"/>
      <c r="H106" s="277"/>
      <c r="I106" s="155">
        <f>EQUIP</f>
        <v>0</v>
      </c>
    </row>
    <row r="107" spans="1:9" ht="12.75" customHeight="1" x14ac:dyDescent="0.2">
      <c r="A107" s="9" t="s">
        <v>7</v>
      </c>
      <c r="B107" s="202" t="s">
        <v>213</v>
      </c>
      <c r="C107" s="203"/>
      <c r="D107" s="203"/>
      <c r="E107" s="203"/>
      <c r="F107" s="203"/>
      <c r="G107" s="203"/>
      <c r="H107" s="204"/>
      <c r="I107" s="38">
        <f>ARMAM.</f>
        <v>0</v>
      </c>
    </row>
    <row r="108" spans="1:9" ht="14.25" x14ac:dyDescent="0.2">
      <c r="A108" s="278" t="s">
        <v>27</v>
      </c>
      <c r="B108" s="279"/>
      <c r="C108" s="279"/>
      <c r="D108" s="279"/>
      <c r="E108" s="279"/>
      <c r="F108" s="279"/>
      <c r="G108" s="279"/>
      <c r="H108" s="280"/>
      <c r="I108" s="45">
        <f>ROUND(SUM(I104:I107),2)</f>
        <v>0</v>
      </c>
    </row>
    <row r="109" spans="1:9" ht="14.25" customHeight="1" x14ac:dyDescent="0.2">
      <c r="A109" s="294" t="s">
        <v>129</v>
      </c>
      <c r="B109" s="295"/>
      <c r="C109" s="295"/>
      <c r="D109" s="295"/>
      <c r="E109" s="295"/>
      <c r="F109" s="295"/>
      <c r="G109" s="296"/>
      <c r="H109" s="153" t="s">
        <v>122</v>
      </c>
      <c r="I109" s="66">
        <f>I30</f>
        <v>0</v>
      </c>
    </row>
    <row r="110" spans="1:9" ht="14.25" x14ac:dyDescent="0.2">
      <c r="A110" s="297"/>
      <c r="B110" s="298"/>
      <c r="C110" s="298"/>
      <c r="D110" s="298"/>
      <c r="E110" s="298"/>
      <c r="F110" s="298"/>
      <c r="G110" s="299"/>
      <c r="H110" s="153" t="s">
        <v>127</v>
      </c>
      <c r="I110" s="66">
        <f>I68</f>
        <v>0</v>
      </c>
    </row>
    <row r="111" spans="1:9" ht="14.25" x14ac:dyDescent="0.2">
      <c r="A111" s="297"/>
      <c r="B111" s="298"/>
      <c r="C111" s="298"/>
      <c r="D111" s="298"/>
      <c r="E111" s="298"/>
      <c r="F111" s="298"/>
      <c r="G111" s="299"/>
      <c r="H111" s="153" t="s">
        <v>128</v>
      </c>
      <c r="I111" s="66">
        <f>I78</f>
        <v>0</v>
      </c>
    </row>
    <row r="112" spans="1:9" ht="14.25" x14ac:dyDescent="0.2">
      <c r="A112" s="297"/>
      <c r="B112" s="298"/>
      <c r="C112" s="298"/>
      <c r="D112" s="298"/>
      <c r="E112" s="298"/>
      <c r="F112" s="298"/>
      <c r="G112" s="299"/>
      <c r="H112" s="153" t="s">
        <v>130</v>
      </c>
      <c r="I112" s="66">
        <f>I100</f>
        <v>0</v>
      </c>
    </row>
    <row r="113" spans="1:9" ht="14.25" x14ac:dyDescent="0.2">
      <c r="A113" s="297"/>
      <c r="B113" s="298"/>
      <c r="C113" s="298"/>
      <c r="D113" s="298"/>
      <c r="E113" s="298"/>
      <c r="F113" s="298"/>
      <c r="G113" s="299"/>
      <c r="H113" s="153" t="s">
        <v>131</v>
      </c>
      <c r="I113" s="64">
        <f>I108</f>
        <v>0</v>
      </c>
    </row>
    <row r="114" spans="1:9" ht="14.25" x14ac:dyDescent="0.2">
      <c r="A114" s="300"/>
      <c r="B114" s="301"/>
      <c r="C114" s="301"/>
      <c r="D114" s="301"/>
      <c r="E114" s="301"/>
      <c r="F114" s="301"/>
      <c r="G114" s="302"/>
      <c r="H114" s="153" t="s">
        <v>27</v>
      </c>
      <c r="I114" s="67">
        <f>SUM(I109:I113)</f>
        <v>0</v>
      </c>
    </row>
    <row r="115" spans="1:9" ht="24" customHeight="1" x14ac:dyDescent="0.2">
      <c r="A115" s="303" t="s">
        <v>71</v>
      </c>
      <c r="B115" s="303"/>
      <c r="C115" s="303"/>
      <c r="D115" s="303"/>
      <c r="E115" s="303"/>
      <c r="F115" s="303"/>
      <c r="G115" s="303"/>
      <c r="H115" s="303"/>
      <c r="I115" s="303"/>
    </row>
    <row r="116" spans="1:9" ht="28.5" x14ac:dyDescent="0.2">
      <c r="A116" s="154">
        <v>6</v>
      </c>
      <c r="B116" s="288" t="s">
        <v>72</v>
      </c>
      <c r="C116" s="289"/>
      <c r="D116" s="289"/>
      <c r="E116" s="289"/>
      <c r="F116" s="289"/>
      <c r="G116" s="290"/>
      <c r="H116" s="97" t="s">
        <v>18</v>
      </c>
      <c r="I116" s="98" t="s">
        <v>19</v>
      </c>
    </row>
    <row r="117" spans="1:9" ht="15" x14ac:dyDescent="0.2">
      <c r="A117" s="9" t="s">
        <v>1</v>
      </c>
      <c r="B117" s="275" t="s">
        <v>73</v>
      </c>
      <c r="C117" s="276"/>
      <c r="D117" s="276"/>
      <c r="E117" s="276"/>
      <c r="F117" s="276"/>
      <c r="G117" s="277"/>
      <c r="H117" s="93">
        <v>0</v>
      </c>
      <c r="I117" s="33">
        <f>SUM(H117*I134)</f>
        <v>0</v>
      </c>
    </row>
    <row r="118" spans="1:9" ht="15" x14ac:dyDescent="0.2">
      <c r="A118" s="9" t="s">
        <v>3</v>
      </c>
      <c r="B118" s="275" t="s">
        <v>74</v>
      </c>
      <c r="C118" s="276"/>
      <c r="D118" s="276"/>
      <c r="E118" s="276"/>
      <c r="F118" s="276"/>
      <c r="G118" s="277"/>
      <c r="H118" s="93">
        <v>0</v>
      </c>
      <c r="I118" s="33">
        <f>H118*(I134+I117)</f>
        <v>0</v>
      </c>
    </row>
    <row r="119" spans="1:9" ht="15" x14ac:dyDescent="0.2">
      <c r="A119" s="9" t="s">
        <v>5</v>
      </c>
      <c r="B119" s="275" t="s">
        <v>75</v>
      </c>
      <c r="C119" s="276"/>
      <c r="D119" s="276"/>
      <c r="E119" s="276"/>
      <c r="F119" s="276"/>
      <c r="G119" s="277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5" t="s">
        <v>119</v>
      </c>
      <c r="C120" s="276"/>
      <c r="D120" s="276"/>
      <c r="E120" s="276"/>
      <c r="F120" s="276"/>
      <c r="G120" s="277"/>
      <c r="H120" s="6" t="s">
        <v>46</v>
      </c>
      <c r="I120" s="33" t="s">
        <v>46</v>
      </c>
    </row>
    <row r="121" spans="1:9" ht="12.75" customHeight="1" x14ac:dyDescent="0.2">
      <c r="A121" s="17"/>
      <c r="B121" s="202" t="s">
        <v>100</v>
      </c>
      <c r="C121" s="203"/>
      <c r="D121" s="203"/>
      <c r="E121" s="203"/>
      <c r="F121" s="203"/>
      <c r="G121" s="204"/>
      <c r="H121" s="92">
        <v>0</v>
      </c>
      <c r="I121" s="33">
        <f>SUM(H121*I136)</f>
        <v>0</v>
      </c>
    </row>
    <row r="122" spans="1:9" ht="12.75" customHeight="1" x14ac:dyDescent="0.2">
      <c r="A122" s="17"/>
      <c r="B122" s="202" t="s">
        <v>101</v>
      </c>
      <c r="C122" s="203"/>
      <c r="D122" s="203"/>
      <c r="E122" s="203"/>
      <c r="F122" s="203"/>
      <c r="G122" s="204"/>
      <c r="H122" s="92">
        <v>0</v>
      </c>
      <c r="I122" s="33">
        <f>SUM(H122*I136)</f>
        <v>0</v>
      </c>
    </row>
    <row r="123" spans="1:9" ht="12.75" customHeight="1" x14ac:dyDescent="0.2">
      <c r="A123" s="17"/>
      <c r="B123" s="202" t="s">
        <v>102</v>
      </c>
      <c r="C123" s="203"/>
      <c r="D123" s="203"/>
      <c r="E123" s="203"/>
      <c r="F123" s="203"/>
      <c r="G123" s="204"/>
      <c r="H123" s="92">
        <v>0</v>
      </c>
      <c r="I123" s="33">
        <f>SUM(H123*I136)</f>
        <v>0</v>
      </c>
    </row>
    <row r="124" spans="1:9" ht="14.25" x14ac:dyDescent="0.2">
      <c r="A124" s="278" t="s">
        <v>27</v>
      </c>
      <c r="B124" s="279"/>
      <c r="C124" s="279"/>
      <c r="D124" s="279"/>
      <c r="E124" s="279"/>
      <c r="F124" s="279"/>
      <c r="G124" s="279"/>
      <c r="H124" s="152"/>
      <c r="I124" s="35">
        <f>SUM(I117+I118+I121+I122+I123)</f>
        <v>0</v>
      </c>
    </row>
    <row r="125" spans="1:9" ht="14.25" x14ac:dyDescent="0.2">
      <c r="A125" s="304"/>
      <c r="B125" s="305"/>
      <c r="C125" s="305"/>
      <c r="D125" s="305"/>
      <c r="E125" s="305"/>
      <c r="F125" s="305"/>
      <c r="G125" s="305"/>
      <c r="H125" s="305"/>
      <c r="I125" s="306"/>
    </row>
    <row r="126" spans="1:9" ht="15" x14ac:dyDescent="0.2">
      <c r="A126" s="307"/>
      <c r="B126" s="308"/>
      <c r="C126" s="308"/>
      <c r="D126" s="308"/>
      <c r="E126" s="308"/>
      <c r="F126" s="308"/>
      <c r="G126" s="308"/>
      <c r="H126" s="308"/>
      <c r="I126" s="308"/>
    </row>
    <row r="127" spans="1:9" ht="19.5" customHeight="1" x14ac:dyDescent="0.2">
      <c r="A127" s="309" t="s">
        <v>105</v>
      </c>
      <c r="B127" s="310"/>
      <c r="C127" s="310"/>
      <c r="D127" s="310"/>
      <c r="E127" s="310"/>
      <c r="F127" s="310"/>
      <c r="G127" s="310"/>
      <c r="H127" s="310"/>
      <c r="I127" s="311"/>
    </row>
    <row r="128" spans="1:9" ht="12.75" customHeight="1" x14ac:dyDescent="0.2">
      <c r="A128" s="229" t="s">
        <v>76</v>
      </c>
      <c r="B128" s="230"/>
      <c r="C128" s="230"/>
      <c r="D128" s="230"/>
      <c r="E128" s="230"/>
      <c r="F128" s="230"/>
      <c r="G128" s="230"/>
      <c r="H128" s="231"/>
      <c r="I128" s="100" t="s">
        <v>19</v>
      </c>
    </row>
    <row r="129" spans="1:9" ht="12.75" customHeight="1" x14ac:dyDescent="0.2">
      <c r="A129" s="18" t="s">
        <v>1</v>
      </c>
      <c r="B129" s="202" t="s">
        <v>77</v>
      </c>
      <c r="C129" s="203"/>
      <c r="D129" s="203"/>
      <c r="E129" s="203"/>
      <c r="F129" s="203"/>
      <c r="G129" s="203"/>
      <c r="H129" s="204"/>
      <c r="I129" s="38">
        <f>I30</f>
        <v>0</v>
      </c>
    </row>
    <row r="130" spans="1:9" ht="12.75" customHeight="1" x14ac:dyDescent="0.2">
      <c r="A130" s="18" t="s">
        <v>3</v>
      </c>
      <c r="B130" s="202" t="s">
        <v>51</v>
      </c>
      <c r="C130" s="203"/>
      <c r="D130" s="203"/>
      <c r="E130" s="203"/>
      <c r="F130" s="203"/>
      <c r="G130" s="203"/>
      <c r="H130" s="204"/>
      <c r="I130" s="38">
        <f>I68</f>
        <v>0</v>
      </c>
    </row>
    <row r="131" spans="1:9" ht="12.75" customHeight="1" x14ac:dyDescent="0.2">
      <c r="A131" s="18" t="s">
        <v>5</v>
      </c>
      <c r="B131" s="202" t="s">
        <v>78</v>
      </c>
      <c r="C131" s="203"/>
      <c r="D131" s="203"/>
      <c r="E131" s="203"/>
      <c r="F131" s="203"/>
      <c r="G131" s="203"/>
      <c r="H131" s="204"/>
      <c r="I131" s="38">
        <f>I78</f>
        <v>0</v>
      </c>
    </row>
    <row r="132" spans="1:9" ht="12.75" customHeight="1" x14ac:dyDescent="0.2">
      <c r="A132" s="18" t="s">
        <v>7</v>
      </c>
      <c r="B132" s="202" t="s">
        <v>65</v>
      </c>
      <c r="C132" s="203"/>
      <c r="D132" s="203"/>
      <c r="E132" s="203"/>
      <c r="F132" s="203"/>
      <c r="G132" s="203"/>
      <c r="H132" s="204"/>
      <c r="I132" s="38">
        <f>I100</f>
        <v>0</v>
      </c>
    </row>
    <row r="133" spans="1:9" ht="12.75" customHeight="1" x14ac:dyDescent="0.2">
      <c r="A133" s="18" t="s">
        <v>21</v>
      </c>
      <c r="B133" s="202" t="s">
        <v>79</v>
      </c>
      <c r="C133" s="203"/>
      <c r="D133" s="203"/>
      <c r="E133" s="203"/>
      <c r="F133" s="203"/>
      <c r="G133" s="203"/>
      <c r="H133" s="204"/>
      <c r="I133" s="38">
        <f>I108</f>
        <v>0</v>
      </c>
    </row>
    <row r="134" spans="1:9" ht="12.75" customHeight="1" x14ac:dyDescent="0.25">
      <c r="A134" s="328" t="s">
        <v>80</v>
      </c>
      <c r="B134" s="329"/>
      <c r="C134" s="329"/>
      <c r="D134" s="329"/>
      <c r="E134" s="329"/>
      <c r="F134" s="329"/>
      <c r="G134" s="329"/>
      <c r="H134" s="330"/>
      <c r="I134" s="51">
        <f>SUM(I129:I133)</f>
        <v>0</v>
      </c>
    </row>
    <row r="135" spans="1:9" ht="12.75" customHeight="1" x14ac:dyDescent="0.2">
      <c r="A135" s="18" t="s">
        <v>23</v>
      </c>
      <c r="B135" s="202" t="s">
        <v>81</v>
      </c>
      <c r="C135" s="203"/>
      <c r="D135" s="203"/>
      <c r="E135" s="203"/>
      <c r="F135" s="203"/>
      <c r="G135" s="203"/>
      <c r="H135" s="204"/>
      <c r="I135" s="52">
        <f>I124</f>
        <v>0</v>
      </c>
    </row>
    <row r="136" spans="1:9" ht="12.75" customHeight="1" x14ac:dyDescent="0.2">
      <c r="A136" s="331" t="s">
        <v>82</v>
      </c>
      <c r="B136" s="332"/>
      <c r="C136" s="332"/>
      <c r="D136" s="332"/>
      <c r="E136" s="332"/>
      <c r="F136" s="332"/>
      <c r="G136" s="332"/>
      <c r="H136" s="333"/>
      <c r="I136" s="53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334" t="s">
        <v>106</v>
      </c>
      <c r="B139" s="334"/>
      <c r="C139" s="334"/>
      <c r="D139" s="334"/>
      <c r="E139" s="334"/>
      <c r="F139" s="334"/>
      <c r="G139" s="334"/>
      <c r="H139" s="334"/>
      <c r="I139" s="334"/>
    </row>
    <row r="140" spans="1:9" ht="41.25" customHeight="1" thickBot="1" x14ac:dyDescent="0.25">
      <c r="A140" s="49" t="s">
        <v>107</v>
      </c>
      <c r="B140" s="150" t="s">
        <v>83</v>
      </c>
      <c r="C140" s="108" t="s">
        <v>108</v>
      </c>
      <c r="D140" s="335" t="s">
        <v>109</v>
      </c>
      <c r="E140" s="336"/>
      <c r="F140" s="337"/>
      <c r="G140" s="151" t="s">
        <v>84</v>
      </c>
      <c r="H140" s="338" t="s">
        <v>110</v>
      </c>
      <c r="I140" s="339"/>
    </row>
    <row r="141" spans="1:9" ht="86.25" customHeight="1" thickBot="1" x14ac:dyDescent="0.25">
      <c r="A141" s="50" t="s">
        <v>132</v>
      </c>
      <c r="B141" s="59">
        <f>I136</f>
        <v>0</v>
      </c>
      <c r="C141" s="107">
        <v>2</v>
      </c>
      <c r="D141" s="315">
        <f>SUM(B141*C141)</f>
        <v>0</v>
      </c>
      <c r="E141" s="316"/>
      <c r="F141" s="317"/>
      <c r="G141" s="149">
        <v>1</v>
      </c>
      <c r="H141" s="318">
        <f>SUM(D141*G141)</f>
        <v>0</v>
      </c>
      <c r="I141" s="31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20" t="s">
        <v>111</v>
      </c>
      <c r="B143" s="321"/>
      <c r="C143" s="321"/>
      <c r="D143" s="321"/>
      <c r="E143" s="321"/>
      <c r="F143" s="322"/>
      <c r="G143" s="54"/>
      <c r="H143" s="54"/>
      <c r="I143" s="54"/>
    </row>
    <row r="144" spans="1:9" ht="15.75" thickBot="1" x14ac:dyDescent="0.3">
      <c r="A144" s="47"/>
      <c r="B144" s="323" t="s">
        <v>112</v>
      </c>
      <c r="C144" s="324"/>
      <c r="D144" s="324"/>
      <c r="E144" s="325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5" t="s">
        <v>114</v>
      </c>
      <c r="C145" s="56"/>
      <c r="D145" s="326" t="s">
        <v>115</v>
      </c>
      <c r="E145" s="327"/>
      <c r="F145" s="57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2" t="s">
        <v>116</v>
      </c>
      <c r="C146" s="313"/>
      <c r="D146" s="314"/>
      <c r="E146" s="58"/>
      <c r="F146" s="57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2" t="s">
        <v>235</v>
      </c>
      <c r="C147" s="313"/>
      <c r="D147" s="314"/>
      <c r="E147" s="58"/>
      <c r="F147" s="57">
        <f>F146*20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09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 x14ac:dyDescent="0.2">
      <c r="A2" s="211" t="s">
        <v>207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">
      <c r="A3" s="211" t="s">
        <v>133</v>
      </c>
      <c r="B3" s="211"/>
      <c r="C3" s="211"/>
      <c r="D3" s="211"/>
      <c r="E3" s="211"/>
      <c r="F3" s="211"/>
      <c r="G3" s="211"/>
      <c r="H3" s="211"/>
      <c r="I3" s="211"/>
    </row>
    <row r="4" spans="1:9" ht="12.75" customHeight="1" x14ac:dyDescent="0.2">
      <c r="A4" s="211" t="s">
        <v>134</v>
      </c>
      <c r="B4" s="212"/>
      <c r="C4" s="212"/>
      <c r="D4" s="212"/>
      <c r="E4" s="212"/>
      <c r="F4" s="212"/>
      <c r="G4" s="212"/>
      <c r="H4" s="212"/>
      <c r="I4" s="212"/>
    </row>
    <row r="5" spans="1:9" ht="12.75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</row>
    <row r="6" spans="1:9" ht="21" customHeight="1" x14ac:dyDescent="0.2">
      <c r="A6" s="214" t="s">
        <v>0</v>
      </c>
      <c r="B6" s="215"/>
      <c r="C6" s="215"/>
      <c r="D6" s="215"/>
      <c r="E6" s="215"/>
      <c r="F6" s="215"/>
      <c r="G6" s="215"/>
      <c r="H6" s="215"/>
      <c r="I6" s="216"/>
    </row>
    <row r="7" spans="1:9" ht="12.75" customHeight="1" x14ac:dyDescent="0.2">
      <c r="A7" s="3" t="s">
        <v>1</v>
      </c>
      <c r="B7" s="197" t="s">
        <v>2</v>
      </c>
      <c r="C7" s="198"/>
      <c r="D7" s="198"/>
      <c r="E7" s="198"/>
      <c r="F7" s="198"/>
      <c r="G7" s="199"/>
      <c r="H7" s="200" t="s">
        <v>208</v>
      </c>
      <c r="I7" s="201"/>
    </row>
    <row r="8" spans="1:9" ht="12.75" customHeight="1" x14ac:dyDescent="0.2">
      <c r="A8" s="4" t="s">
        <v>3</v>
      </c>
      <c r="B8" s="202" t="s">
        <v>4</v>
      </c>
      <c r="C8" s="203"/>
      <c r="D8" s="203"/>
      <c r="E8" s="203"/>
      <c r="F8" s="203"/>
      <c r="G8" s="204"/>
      <c r="H8" s="205" t="s">
        <v>228</v>
      </c>
      <c r="I8" s="206"/>
    </row>
    <row r="9" spans="1:9" ht="12.75" customHeight="1" x14ac:dyDescent="0.2">
      <c r="A9" s="4" t="s">
        <v>5</v>
      </c>
      <c r="B9" s="202" t="s">
        <v>6</v>
      </c>
      <c r="C9" s="203"/>
      <c r="D9" s="203"/>
      <c r="E9" s="203"/>
      <c r="F9" s="203"/>
      <c r="G9" s="204"/>
      <c r="H9" s="207" t="s">
        <v>214</v>
      </c>
      <c r="I9" s="208"/>
    </row>
    <row r="10" spans="1:9" ht="12.75" customHeight="1" x14ac:dyDescent="0.2">
      <c r="A10" s="4" t="s">
        <v>7</v>
      </c>
      <c r="B10" s="202" t="s">
        <v>8</v>
      </c>
      <c r="C10" s="203"/>
      <c r="D10" s="203"/>
      <c r="E10" s="203"/>
      <c r="F10" s="203"/>
      <c r="G10" s="204"/>
      <c r="H10" s="205">
        <v>20</v>
      </c>
      <c r="I10" s="206"/>
    </row>
    <row r="11" spans="1:9" ht="12.75" customHeight="1" x14ac:dyDescent="0.2">
      <c r="A11" s="202" t="s">
        <v>9</v>
      </c>
      <c r="B11" s="203"/>
      <c r="C11" s="203"/>
      <c r="D11" s="203"/>
      <c r="E11" s="203"/>
      <c r="F11" s="203"/>
      <c r="G11" s="203"/>
      <c r="H11" s="203"/>
      <c r="I11" s="204"/>
    </row>
    <row r="12" spans="1:9" ht="14.25" x14ac:dyDescent="0.2">
      <c r="A12" s="223"/>
      <c r="B12" s="224"/>
      <c r="C12" s="224"/>
      <c r="D12" s="224"/>
      <c r="E12" s="224"/>
      <c r="F12" s="224"/>
      <c r="G12" s="224"/>
      <c r="H12" s="224"/>
      <c r="I12" s="225"/>
    </row>
    <row r="13" spans="1:9" ht="21.75" customHeight="1" x14ac:dyDescent="0.2">
      <c r="A13" s="226" t="s">
        <v>94</v>
      </c>
      <c r="B13" s="227"/>
      <c r="C13" s="227"/>
      <c r="D13" s="227"/>
      <c r="E13" s="227"/>
      <c r="F13" s="227"/>
      <c r="G13" s="227"/>
      <c r="H13" s="227"/>
      <c r="I13" s="228"/>
    </row>
    <row r="14" spans="1:9" ht="12.75" customHeight="1" x14ac:dyDescent="0.2">
      <c r="A14" s="229" t="s">
        <v>10</v>
      </c>
      <c r="B14" s="230"/>
      <c r="C14" s="230"/>
      <c r="D14" s="230"/>
      <c r="E14" s="230"/>
      <c r="F14" s="230"/>
      <c r="G14" s="230"/>
      <c r="H14" s="230"/>
      <c r="I14" s="231"/>
    </row>
    <row r="15" spans="1:9" ht="27" customHeight="1" x14ac:dyDescent="0.2">
      <c r="A15" s="4">
        <v>1</v>
      </c>
      <c r="B15" s="202" t="s">
        <v>11</v>
      </c>
      <c r="C15" s="203"/>
      <c r="D15" s="203"/>
      <c r="E15" s="203"/>
      <c r="F15" s="203"/>
      <c r="G15" s="204"/>
      <c r="H15" s="217" t="s">
        <v>230</v>
      </c>
      <c r="I15" s="218"/>
    </row>
    <row r="16" spans="1:9" ht="12.75" customHeight="1" x14ac:dyDescent="0.2">
      <c r="A16" s="4">
        <v>2</v>
      </c>
      <c r="B16" s="202" t="s">
        <v>12</v>
      </c>
      <c r="C16" s="203"/>
      <c r="D16" s="203"/>
      <c r="E16" s="203"/>
      <c r="F16" s="203"/>
      <c r="G16" s="204"/>
      <c r="H16" s="219" t="s">
        <v>209</v>
      </c>
      <c r="I16" s="220"/>
    </row>
    <row r="17" spans="1:9" ht="12.75" customHeight="1" x14ac:dyDescent="0.2">
      <c r="A17" s="4">
        <v>3</v>
      </c>
      <c r="B17" s="202" t="s">
        <v>13</v>
      </c>
      <c r="C17" s="203"/>
      <c r="D17" s="203"/>
      <c r="E17" s="203"/>
      <c r="F17" s="203"/>
      <c r="G17" s="204"/>
      <c r="H17" s="221">
        <v>0</v>
      </c>
      <c r="I17" s="222"/>
    </row>
    <row r="18" spans="1:9" ht="15" customHeight="1" x14ac:dyDescent="0.2">
      <c r="A18" s="4">
        <v>4</v>
      </c>
      <c r="B18" s="202" t="s">
        <v>14</v>
      </c>
      <c r="C18" s="203"/>
      <c r="D18" s="203"/>
      <c r="E18" s="203"/>
      <c r="F18" s="203"/>
      <c r="G18" s="204"/>
      <c r="H18" s="239" t="s">
        <v>215</v>
      </c>
      <c r="I18" s="240"/>
    </row>
    <row r="19" spans="1:9" ht="12.75" customHeight="1" x14ac:dyDescent="0.25">
      <c r="A19" s="5">
        <v>5</v>
      </c>
      <c r="B19" s="202" t="s">
        <v>15</v>
      </c>
      <c r="C19" s="203"/>
      <c r="D19" s="203"/>
      <c r="E19" s="203"/>
      <c r="F19" s="203"/>
      <c r="G19" s="204"/>
      <c r="H19" s="241" t="s">
        <v>211</v>
      </c>
      <c r="I19" s="242"/>
    </row>
    <row r="20" spans="1:9" ht="15" x14ac:dyDescent="0.2">
      <c r="A20" s="243"/>
      <c r="B20" s="244"/>
      <c r="C20" s="244"/>
      <c r="D20" s="244"/>
      <c r="E20" s="244"/>
      <c r="F20" s="244"/>
      <c r="G20" s="244"/>
      <c r="H20" s="244"/>
      <c r="I20" s="245"/>
    </row>
    <row r="21" spans="1:9" ht="23.25" customHeight="1" x14ac:dyDescent="0.2">
      <c r="A21" s="226" t="s">
        <v>16</v>
      </c>
      <c r="B21" s="227"/>
      <c r="C21" s="227"/>
      <c r="D21" s="227"/>
      <c r="E21" s="227"/>
      <c r="F21" s="227"/>
      <c r="G21" s="227"/>
      <c r="H21" s="227"/>
      <c r="I21" s="228"/>
    </row>
    <row r="22" spans="1:9" ht="12.75" customHeight="1" x14ac:dyDescent="0.2">
      <c r="A22" s="94">
        <v>1</v>
      </c>
      <c r="B22" s="229" t="s">
        <v>17</v>
      </c>
      <c r="C22" s="230"/>
      <c r="D22" s="230"/>
      <c r="E22" s="230"/>
      <c r="F22" s="230"/>
      <c r="G22" s="231"/>
      <c r="H22" s="94" t="s">
        <v>18</v>
      </c>
      <c r="I22" s="95" t="s">
        <v>19</v>
      </c>
    </row>
    <row r="23" spans="1:9" ht="12.75" customHeight="1" x14ac:dyDescent="0.2">
      <c r="A23" s="4" t="s">
        <v>1</v>
      </c>
      <c r="B23" s="202" t="s">
        <v>217</v>
      </c>
      <c r="C23" s="203"/>
      <c r="D23" s="203"/>
      <c r="E23" s="203"/>
      <c r="F23" s="203"/>
      <c r="G23" s="203"/>
      <c r="H23" s="204"/>
      <c r="I23" s="33">
        <f>H17</f>
        <v>0</v>
      </c>
    </row>
    <row r="24" spans="1:9" ht="12.75" customHeight="1" x14ac:dyDescent="0.2">
      <c r="A24" s="4" t="s">
        <v>3</v>
      </c>
      <c r="B24" s="232" t="s">
        <v>90</v>
      </c>
      <c r="C24" s="233"/>
      <c r="D24" s="233"/>
      <c r="E24" s="233"/>
      <c r="F24" s="233"/>
      <c r="G24" s="23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35" t="s">
        <v>91</v>
      </c>
      <c r="C25" s="236"/>
      <c r="D25" s="236"/>
      <c r="E25" s="236"/>
      <c r="F25" s="236"/>
      <c r="G25" s="237"/>
      <c r="I25" s="156"/>
    </row>
    <row r="26" spans="1:9" ht="12.75" customHeight="1" x14ac:dyDescent="0.2">
      <c r="A26" s="4" t="s">
        <v>7</v>
      </c>
      <c r="B26" s="238" t="s">
        <v>20</v>
      </c>
      <c r="C26" s="238"/>
      <c r="D26" s="238"/>
      <c r="E26" s="238"/>
      <c r="F26" s="238"/>
      <c r="G26" s="238"/>
      <c r="H26" s="4"/>
      <c r="I26" s="33">
        <f>(I23+I24)*58.33%*20%</f>
        <v>0</v>
      </c>
    </row>
    <row r="27" spans="1:9" ht="12.75" customHeight="1" x14ac:dyDescent="0.2">
      <c r="A27" s="4" t="s">
        <v>21</v>
      </c>
      <c r="B27" s="238" t="s">
        <v>22</v>
      </c>
      <c r="C27" s="238"/>
      <c r="D27" s="238"/>
      <c r="E27" s="238"/>
      <c r="F27" s="238"/>
      <c r="G27" s="238"/>
      <c r="H27" s="7"/>
      <c r="I27" s="33">
        <f>(I23+I24)*8.33%*1.2</f>
        <v>0</v>
      </c>
    </row>
    <row r="28" spans="1:9" ht="12.75" customHeight="1" x14ac:dyDescent="0.2">
      <c r="A28" s="4" t="s">
        <v>23</v>
      </c>
      <c r="B28" s="238" t="s">
        <v>24</v>
      </c>
      <c r="C28" s="238"/>
      <c r="D28" s="238"/>
      <c r="E28" s="238"/>
      <c r="F28" s="238"/>
      <c r="G28" s="238"/>
      <c r="H28" s="7"/>
      <c r="I28" s="33"/>
    </row>
    <row r="29" spans="1:9" ht="12.75" customHeight="1" x14ac:dyDescent="0.25">
      <c r="A29" s="8" t="s">
        <v>25</v>
      </c>
      <c r="B29" s="238" t="s">
        <v>210</v>
      </c>
      <c r="C29" s="238"/>
      <c r="D29" s="238"/>
      <c r="E29" s="238"/>
      <c r="F29" s="238"/>
      <c r="G29" s="238"/>
      <c r="H29" s="7"/>
      <c r="I29" s="33"/>
    </row>
    <row r="30" spans="1:9" ht="12.75" customHeight="1" x14ac:dyDescent="0.2">
      <c r="A30" s="261" t="s">
        <v>27</v>
      </c>
      <c r="B30" s="262"/>
      <c r="C30" s="262"/>
      <c r="D30" s="262"/>
      <c r="E30" s="262"/>
      <c r="F30" s="262"/>
      <c r="G30" s="262"/>
      <c r="H30" s="263"/>
      <c r="I30" s="32">
        <f>SUM(I23:I29)</f>
        <v>0</v>
      </c>
    </row>
    <row r="31" spans="1:9" ht="14.25" x14ac:dyDescent="0.2">
      <c r="A31" s="223"/>
      <c r="B31" s="224"/>
      <c r="C31" s="224"/>
      <c r="D31" s="224"/>
      <c r="E31" s="224"/>
      <c r="F31" s="224"/>
      <c r="G31" s="224"/>
      <c r="H31" s="224"/>
      <c r="I31" s="225"/>
    </row>
    <row r="32" spans="1:9" ht="23.25" customHeight="1" x14ac:dyDescent="0.2">
      <c r="A32" s="264" t="s">
        <v>28</v>
      </c>
      <c r="B32" s="265"/>
      <c r="C32" s="265"/>
      <c r="D32" s="265"/>
      <c r="E32" s="265"/>
      <c r="F32" s="265"/>
      <c r="G32" s="265"/>
      <c r="H32" s="265"/>
      <c r="I32" s="266"/>
    </row>
    <row r="33" spans="1:9" ht="18" customHeight="1" x14ac:dyDescent="0.2">
      <c r="A33" s="154" t="s">
        <v>29</v>
      </c>
      <c r="B33" s="214" t="s">
        <v>30</v>
      </c>
      <c r="C33" s="215"/>
      <c r="D33" s="215"/>
      <c r="E33" s="215"/>
      <c r="F33" s="215"/>
      <c r="G33" s="215"/>
      <c r="H33" s="97" t="s">
        <v>103</v>
      </c>
      <c r="I33" s="98" t="s">
        <v>19</v>
      </c>
    </row>
    <row r="34" spans="1:9" ht="30" customHeight="1" x14ac:dyDescent="0.2">
      <c r="A34" s="9" t="s">
        <v>1</v>
      </c>
      <c r="B34" s="202" t="s">
        <v>92</v>
      </c>
      <c r="C34" s="203"/>
      <c r="D34" s="203"/>
      <c r="E34" s="203"/>
      <c r="F34" s="203"/>
      <c r="G34" s="204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02" t="s">
        <v>93</v>
      </c>
      <c r="C35" s="203"/>
      <c r="D35" s="203"/>
      <c r="E35" s="203"/>
      <c r="F35" s="203"/>
      <c r="G35" s="204"/>
      <c r="H35" s="34">
        <v>0.121</v>
      </c>
      <c r="I35" s="33">
        <f>TRUNC(I30*H35,2)</f>
        <v>0</v>
      </c>
    </row>
    <row r="36" spans="1:9" ht="14.25" x14ac:dyDescent="0.2">
      <c r="A36" s="246" t="s">
        <v>27</v>
      </c>
      <c r="B36" s="247"/>
      <c r="C36" s="247"/>
      <c r="D36" s="247"/>
      <c r="E36" s="247"/>
      <c r="F36" s="247"/>
      <c r="G36" s="248"/>
      <c r="H36" s="31">
        <f>SUM(H34:H35)</f>
        <v>0.20430000000000001</v>
      </c>
      <c r="I36" s="35">
        <f>SUM(I34:I35)</f>
        <v>0</v>
      </c>
    </row>
    <row r="37" spans="1:9" ht="14.25" x14ac:dyDescent="0.2">
      <c r="A37" s="249" t="s">
        <v>121</v>
      </c>
      <c r="B37" s="250"/>
      <c r="C37" s="250"/>
      <c r="D37" s="250"/>
      <c r="E37" s="250"/>
      <c r="F37" s="250"/>
      <c r="G37" s="251"/>
      <c r="H37" s="60" t="s">
        <v>122</v>
      </c>
      <c r="I37" s="61">
        <f>I30</f>
        <v>0</v>
      </c>
    </row>
    <row r="38" spans="1:9" ht="14.25" x14ac:dyDescent="0.2">
      <c r="A38" s="252"/>
      <c r="B38" s="253"/>
      <c r="C38" s="253"/>
      <c r="D38" s="253"/>
      <c r="E38" s="253"/>
      <c r="F38" s="253"/>
      <c r="G38" s="254"/>
      <c r="H38" s="60" t="s">
        <v>123</v>
      </c>
      <c r="I38" s="61">
        <f>I36</f>
        <v>0</v>
      </c>
    </row>
    <row r="39" spans="1:9" ht="14.25" x14ac:dyDescent="0.2">
      <c r="A39" s="255"/>
      <c r="B39" s="256"/>
      <c r="C39" s="256"/>
      <c r="D39" s="256"/>
      <c r="E39" s="256"/>
      <c r="F39" s="256"/>
      <c r="G39" s="257"/>
      <c r="H39" s="60" t="s">
        <v>27</v>
      </c>
      <c r="I39" s="61">
        <f>SUM(I37:I38)</f>
        <v>0</v>
      </c>
    </row>
    <row r="40" spans="1:9" ht="33" customHeight="1" x14ac:dyDescent="0.2">
      <c r="A40" s="258" t="s">
        <v>124</v>
      </c>
      <c r="B40" s="259"/>
      <c r="C40" s="259"/>
      <c r="D40" s="259"/>
      <c r="E40" s="259"/>
      <c r="F40" s="259"/>
      <c r="G40" s="259"/>
      <c r="H40" s="259"/>
      <c r="I40" s="260"/>
    </row>
    <row r="41" spans="1:9" ht="19.5" customHeight="1" x14ac:dyDescent="0.2">
      <c r="A41" s="99" t="s">
        <v>32</v>
      </c>
      <c r="B41" s="229" t="s">
        <v>33</v>
      </c>
      <c r="C41" s="230"/>
      <c r="D41" s="230"/>
      <c r="E41" s="230"/>
      <c r="F41" s="230"/>
      <c r="G41" s="231"/>
      <c r="H41" s="97" t="s">
        <v>103</v>
      </c>
      <c r="I41" s="100" t="s">
        <v>19</v>
      </c>
    </row>
    <row r="42" spans="1:9" ht="12.75" customHeight="1" x14ac:dyDescent="0.2">
      <c r="A42" s="10" t="s">
        <v>1</v>
      </c>
      <c r="B42" s="202" t="s">
        <v>34</v>
      </c>
      <c r="C42" s="203"/>
      <c r="D42" s="203"/>
      <c r="E42" s="203"/>
      <c r="F42" s="203"/>
      <c r="G42" s="204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02" t="s">
        <v>35</v>
      </c>
      <c r="C43" s="203"/>
      <c r="D43" s="203"/>
      <c r="E43" s="203"/>
      <c r="F43" s="203"/>
      <c r="G43" s="204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02" t="s">
        <v>120</v>
      </c>
      <c r="C44" s="203"/>
      <c r="D44" s="203"/>
      <c r="E44" s="203"/>
      <c r="F44" s="203"/>
      <c r="G44" s="204"/>
      <c r="H44" s="114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202" t="s">
        <v>36</v>
      </c>
      <c r="C45" s="203"/>
      <c r="D45" s="203"/>
      <c r="E45" s="203"/>
      <c r="F45" s="203"/>
      <c r="G45" s="204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02" t="s">
        <v>37</v>
      </c>
      <c r="C46" s="203"/>
      <c r="D46" s="203"/>
      <c r="E46" s="203"/>
      <c r="F46" s="203"/>
      <c r="G46" s="204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02" t="s">
        <v>38</v>
      </c>
      <c r="C47" s="203"/>
      <c r="D47" s="203"/>
      <c r="E47" s="203"/>
      <c r="F47" s="203"/>
      <c r="G47" s="204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02" t="s">
        <v>39</v>
      </c>
      <c r="C48" s="203"/>
      <c r="D48" s="203"/>
      <c r="E48" s="203"/>
      <c r="F48" s="203"/>
      <c r="G48" s="204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02" t="s">
        <v>41</v>
      </c>
      <c r="C49" s="203"/>
      <c r="D49" s="203"/>
      <c r="E49" s="203"/>
      <c r="F49" s="203"/>
      <c r="G49" s="204"/>
      <c r="H49" s="113">
        <v>0.08</v>
      </c>
      <c r="I49" s="33">
        <f>SUM(I39*H49)</f>
        <v>0</v>
      </c>
    </row>
    <row r="50" spans="1:9" ht="18.75" customHeight="1" x14ac:dyDescent="0.2">
      <c r="A50" s="267" t="s">
        <v>31</v>
      </c>
      <c r="B50" s="268"/>
      <c r="C50" s="268"/>
      <c r="D50" s="268"/>
      <c r="E50" s="268"/>
      <c r="F50" s="268"/>
      <c r="G50" s="269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0" t="s">
        <v>125</v>
      </c>
      <c r="B51" s="271"/>
      <c r="C51" s="271"/>
      <c r="D51" s="271"/>
      <c r="E51" s="271"/>
      <c r="F51" s="271"/>
      <c r="G51" s="271"/>
      <c r="H51" s="271"/>
      <c r="I51" s="271"/>
    </row>
    <row r="52" spans="1:9" ht="17.25" customHeight="1" x14ac:dyDescent="0.2">
      <c r="A52" s="101" t="s">
        <v>42</v>
      </c>
      <c r="B52" s="272" t="s">
        <v>43</v>
      </c>
      <c r="C52" s="273"/>
      <c r="D52" s="273"/>
      <c r="E52" s="273"/>
      <c r="F52" s="273"/>
      <c r="G52" s="273"/>
      <c r="H52" s="274"/>
      <c r="I52" s="102" t="s">
        <v>19</v>
      </c>
    </row>
    <row r="53" spans="1:9" ht="15" x14ac:dyDescent="0.2">
      <c r="A53" s="9" t="s">
        <v>1</v>
      </c>
      <c r="B53" s="275" t="s">
        <v>44</v>
      </c>
      <c r="C53" s="276"/>
      <c r="D53" s="276"/>
      <c r="E53" s="276"/>
      <c r="F53" s="276"/>
      <c r="G53" s="276"/>
      <c r="H53" s="277"/>
      <c r="I53" s="38">
        <f>(H54*H55)-(I23*50%*H56)</f>
        <v>0</v>
      </c>
    </row>
    <row r="54" spans="1:9" ht="24.75" customHeight="1" x14ac:dyDescent="0.2">
      <c r="A54" s="9"/>
      <c r="B54" s="284" t="s">
        <v>45</v>
      </c>
      <c r="C54" s="285"/>
      <c r="D54" s="285"/>
      <c r="E54" s="285"/>
      <c r="F54" s="285"/>
      <c r="G54" s="286"/>
      <c r="H54" s="109">
        <v>0</v>
      </c>
      <c r="I54" s="33" t="s">
        <v>46</v>
      </c>
    </row>
    <row r="55" spans="1:9" ht="12.75" customHeight="1" x14ac:dyDescent="0.2">
      <c r="A55" s="12"/>
      <c r="B55" s="284" t="s">
        <v>117</v>
      </c>
      <c r="C55" s="285"/>
      <c r="D55" s="285"/>
      <c r="E55" s="285"/>
      <c r="F55" s="285"/>
      <c r="G55" s="286"/>
      <c r="H55" s="110">
        <v>0</v>
      </c>
      <c r="I55" s="39" t="s">
        <v>46</v>
      </c>
    </row>
    <row r="56" spans="1:9" ht="12.75" customHeight="1" x14ac:dyDescent="0.2">
      <c r="A56" s="9"/>
      <c r="B56" s="284" t="s">
        <v>47</v>
      </c>
      <c r="C56" s="285"/>
      <c r="D56" s="285"/>
      <c r="E56" s="285"/>
      <c r="F56" s="285"/>
      <c r="G56" s="286"/>
      <c r="H56" s="111">
        <v>0</v>
      </c>
      <c r="I56" s="33"/>
    </row>
    <row r="57" spans="1:9" ht="15" customHeight="1" x14ac:dyDescent="0.2">
      <c r="A57" s="9" t="s">
        <v>3</v>
      </c>
      <c r="B57" s="211" t="s">
        <v>48</v>
      </c>
      <c r="C57" s="211"/>
      <c r="D57" s="211"/>
      <c r="E57" s="211"/>
      <c r="F57" s="211"/>
      <c r="G57" s="211"/>
      <c r="H57" s="37"/>
      <c r="I57" s="115">
        <v>0</v>
      </c>
    </row>
    <row r="58" spans="1:9" ht="17.25" customHeight="1" x14ac:dyDescent="0.2">
      <c r="A58" s="9" t="s">
        <v>5</v>
      </c>
      <c r="B58" s="211" t="s">
        <v>49</v>
      </c>
      <c r="C58" s="211"/>
      <c r="D58" s="211"/>
      <c r="E58" s="211"/>
      <c r="F58" s="211"/>
      <c r="G58" s="211"/>
      <c r="H58" s="13"/>
      <c r="I58" s="115">
        <v>0</v>
      </c>
    </row>
    <row r="59" spans="1:9" ht="28.5" customHeight="1" x14ac:dyDescent="0.2">
      <c r="A59" s="9" t="s">
        <v>7</v>
      </c>
      <c r="B59" s="211" t="s">
        <v>86</v>
      </c>
      <c r="C59" s="211"/>
      <c r="D59" s="211"/>
      <c r="E59" s="211"/>
      <c r="F59" s="211"/>
      <c r="G59" s="211"/>
      <c r="H59" s="13"/>
      <c r="I59" s="116">
        <v>0</v>
      </c>
    </row>
    <row r="60" spans="1:9" ht="22.5" customHeight="1" x14ac:dyDescent="0.2">
      <c r="A60" s="9" t="s">
        <v>21</v>
      </c>
      <c r="B60" s="211" t="s">
        <v>212</v>
      </c>
      <c r="C60" s="211"/>
      <c r="D60" s="211"/>
      <c r="E60" s="211"/>
      <c r="F60" s="211"/>
      <c r="G60" s="211"/>
      <c r="H60" s="13"/>
      <c r="I60" s="116">
        <v>0</v>
      </c>
    </row>
    <row r="61" spans="1:9" ht="22.5" customHeight="1" x14ac:dyDescent="0.2">
      <c r="A61" s="9" t="s">
        <v>23</v>
      </c>
      <c r="B61" s="211" t="s">
        <v>87</v>
      </c>
      <c r="C61" s="211"/>
      <c r="D61" s="211"/>
      <c r="E61" s="211"/>
      <c r="F61" s="211"/>
      <c r="G61" s="211"/>
      <c r="H61" s="13"/>
      <c r="I61" s="116">
        <v>0</v>
      </c>
    </row>
    <row r="62" spans="1:9" ht="19.5" customHeight="1" x14ac:dyDescent="0.2">
      <c r="A62" s="14"/>
      <c r="B62" s="278" t="s">
        <v>31</v>
      </c>
      <c r="C62" s="279"/>
      <c r="D62" s="279"/>
      <c r="E62" s="279"/>
      <c r="F62" s="279"/>
      <c r="G62" s="279"/>
      <c r="H62" s="280"/>
      <c r="I62" s="35">
        <f>SUM(I53:I61)</f>
        <v>0</v>
      </c>
    </row>
    <row r="63" spans="1:9" ht="30.75" customHeight="1" x14ac:dyDescent="0.2">
      <c r="A63" s="264" t="s">
        <v>50</v>
      </c>
      <c r="B63" s="265"/>
      <c r="C63" s="265"/>
      <c r="D63" s="265"/>
      <c r="E63" s="265"/>
      <c r="F63" s="265"/>
      <c r="G63" s="265"/>
      <c r="H63" s="265"/>
      <c r="I63" s="266"/>
    </row>
    <row r="64" spans="1:9" ht="20.25" customHeight="1" x14ac:dyDescent="0.2">
      <c r="A64" s="103">
        <v>2</v>
      </c>
      <c r="B64" s="281" t="s">
        <v>51</v>
      </c>
      <c r="C64" s="282"/>
      <c r="D64" s="282"/>
      <c r="E64" s="282"/>
      <c r="F64" s="282"/>
      <c r="G64" s="282"/>
      <c r="H64" s="283"/>
      <c r="I64" s="104" t="s">
        <v>19</v>
      </c>
    </row>
    <row r="65" spans="1:9" ht="12.75" customHeight="1" x14ac:dyDescent="0.2">
      <c r="A65" s="9" t="s">
        <v>29</v>
      </c>
      <c r="B65" s="202" t="s">
        <v>30</v>
      </c>
      <c r="C65" s="203"/>
      <c r="D65" s="203"/>
      <c r="E65" s="203"/>
      <c r="F65" s="203"/>
      <c r="G65" s="203"/>
      <c r="H65" s="204"/>
      <c r="I65" s="33">
        <f>I36</f>
        <v>0</v>
      </c>
    </row>
    <row r="66" spans="1:9" ht="12.75" customHeight="1" x14ac:dyDescent="0.2">
      <c r="A66" s="9" t="s">
        <v>32</v>
      </c>
      <c r="B66" s="202" t="s">
        <v>33</v>
      </c>
      <c r="C66" s="203"/>
      <c r="D66" s="203"/>
      <c r="E66" s="203"/>
      <c r="F66" s="203"/>
      <c r="G66" s="203"/>
      <c r="H66" s="204"/>
      <c r="I66" s="33">
        <f>I50</f>
        <v>0</v>
      </c>
    </row>
    <row r="67" spans="1:9" ht="12.75" customHeight="1" x14ac:dyDescent="0.2">
      <c r="A67" s="9" t="s">
        <v>42</v>
      </c>
      <c r="B67" s="202" t="s">
        <v>43</v>
      </c>
      <c r="C67" s="203"/>
      <c r="D67" s="203"/>
      <c r="E67" s="203"/>
      <c r="F67" s="203"/>
      <c r="G67" s="203"/>
      <c r="H67" s="204"/>
      <c r="I67" s="33">
        <f>I62</f>
        <v>0</v>
      </c>
    </row>
    <row r="68" spans="1:9" ht="14.25" x14ac:dyDescent="0.2">
      <c r="A68" s="278" t="s">
        <v>27</v>
      </c>
      <c r="B68" s="279"/>
      <c r="C68" s="279"/>
      <c r="D68" s="279"/>
      <c r="E68" s="279"/>
      <c r="F68" s="279"/>
      <c r="G68" s="279"/>
      <c r="H68" s="280"/>
      <c r="I68" s="35">
        <f>SUM(I65:I67)</f>
        <v>0</v>
      </c>
    </row>
    <row r="69" spans="1:9" ht="14.25" x14ac:dyDescent="0.2">
      <c r="A69" s="223"/>
      <c r="B69" s="224"/>
      <c r="C69" s="224"/>
      <c r="D69" s="224"/>
      <c r="E69" s="224"/>
      <c r="F69" s="224"/>
      <c r="G69" s="224"/>
      <c r="H69" s="224"/>
      <c r="I69" s="225"/>
    </row>
    <row r="70" spans="1:9" ht="26.25" customHeight="1" x14ac:dyDescent="0.2">
      <c r="A70" s="264" t="s">
        <v>52</v>
      </c>
      <c r="B70" s="265"/>
      <c r="C70" s="265"/>
      <c r="D70" s="265"/>
      <c r="E70" s="265"/>
      <c r="F70" s="265"/>
      <c r="G70" s="265"/>
      <c r="H70" s="265"/>
      <c r="I70" s="266"/>
    </row>
    <row r="71" spans="1:9" ht="26.25" customHeight="1" x14ac:dyDescent="0.2">
      <c r="A71" s="94">
        <v>3</v>
      </c>
      <c r="B71" s="229" t="s">
        <v>104</v>
      </c>
      <c r="C71" s="230"/>
      <c r="D71" s="230"/>
      <c r="E71" s="230"/>
      <c r="F71" s="230"/>
      <c r="G71" s="231"/>
      <c r="H71" s="94" t="s">
        <v>103</v>
      </c>
      <c r="I71" s="95" t="s">
        <v>19</v>
      </c>
    </row>
    <row r="72" spans="1:9" ht="39" customHeight="1" x14ac:dyDescent="0.2">
      <c r="A72" s="9" t="s">
        <v>1</v>
      </c>
      <c r="B72" s="238" t="s">
        <v>95</v>
      </c>
      <c r="C72" s="238"/>
      <c r="D72" s="238"/>
      <c r="E72" s="238"/>
      <c r="F72" s="238"/>
      <c r="G72" s="238"/>
      <c r="H72" s="29"/>
      <c r="I72" s="40">
        <f>(I30+I49+I36+I62)/12*73.26%</f>
        <v>0</v>
      </c>
    </row>
    <row r="73" spans="1:9" ht="15" x14ac:dyDescent="0.2">
      <c r="A73" s="9" t="s">
        <v>3</v>
      </c>
      <c r="B73" s="287" t="s">
        <v>53</v>
      </c>
      <c r="C73" s="287"/>
      <c r="D73" s="287"/>
      <c r="E73" s="287"/>
      <c r="F73" s="287"/>
      <c r="G73" s="287"/>
      <c r="H73" s="6">
        <v>0.08</v>
      </c>
      <c r="I73" s="33">
        <f>I72*H73</f>
        <v>0</v>
      </c>
    </row>
    <row r="74" spans="1:9" ht="12.75" customHeight="1" x14ac:dyDescent="0.2">
      <c r="A74" s="15" t="s">
        <v>5</v>
      </c>
      <c r="B74" s="238" t="s">
        <v>54</v>
      </c>
      <c r="C74" s="238"/>
      <c r="D74" s="238"/>
      <c r="E74" s="238"/>
      <c r="F74" s="238"/>
      <c r="G74" s="238"/>
      <c r="H74" s="29"/>
      <c r="I74" s="41">
        <f>I49*50%</f>
        <v>0</v>
      </c>
    </row>
    <row r="75" spans="1:9" ht="17.25" customHeight="1" x14ac:dyDescent="0.2">
      <c r="A75" s="15" t="s">
        <v>7</v>
      </c>
      <c r="B75" s="238" t="s">
        <v>96</v>
      </c>
      <c r="C75" s="238"/>
      <c r="D75" s="238"/>
      <c r="E75" s="238"/>
      <c r="F75" s="238"/>
      <c r="G75" s="238"/>
      <c r="H75" s="29"/>
      <c r="I75" s="41">
        <f>(I30+I68)/12*8.14%</f>
        <v>0</v>
      </c>
    </row>
    <row r="76" spans="1:9" ht="15" x14ac:dyDescent="0.2">
      <c r="A76" s="9" t="s">
        <v>21</v>
      </c>
      <c r="B76" s="287" t="s">
        <v>55</v>
      </c>
      <c r="C76" s="287"/>
      <c r="D76" s="287"/>
      <c r="E76" s="287"/>
      <c r="F76" s="287"/>
      <c r="G76" s="287"/>
      <c r="H76" s="6"/>
      <c r="I76" s="33">
        <f>I75*8.14%</f>
        <v>0</v>
      </c>
    </row>
    <row r="77" spans="1:9" ht="12.75" customHeight="1" x14ac:dyDescent="0.2">
      <c r="A77" s="15" t="s">
        <v>23</v>
      </c>
      <c r="B77" s="238" t="s">
        <v>56</v>
      </c>
      <c r="C77" s="238"/>
      <c r="D77" s="238"/>
      <c r="E77" s="238"/>
      <c r="F77" s="238"/>
      <c r="G77" s="238"/>
      <c r="H77" s="29"/>
      <c r="I77" s="41">
        <f>(I49*50%)</f>
        <v>0</v>
      </c>
    </row>
    <row r="78" spans="1:9" ht="14.25" x14ac:dyDescent="0.2">
      <c r="A78" s="278" t="s">
        <v>27</v>
      </c>
      <c r="B78" s="279"/>
      <c r="C78" s="279"/>
      <c r="D78" s="279"/>
      <c r="E78" s="279"/>
      <c r="F78" s="279"/>
      <c r="G78" s="279"/>
      <c r="H78" s="280"/>
      <c r="I78" s="35">
        <f>SUM(I72:I77)</f>
        <v>0</v>
      </c>
    </row>
    <row r="79" spans="1:9" ht="14.25" x14ac:dyDescent="0.2">
      <c r="A79" s="291" t="s">
        <v>126</v>
      </c>
      <c r="B79" s="291"/>
      <c r="C79" s="291"/>
      <c r="D79" s="291"/>
      <c r="E79" s="291"/>
      <c r="F79" s="291"/>
      <c r="G79" s="291"/>
      <c r="H79" s="153" t="s">
        <v>122</v>
      </c>
      <c r="I79" s="62">
        <f>I30</f>
        <v>0</v>
      </c>
    </row>
    <row r="80" spans="1:9" ht="14.25" x14ac:dyDescent="0.2">
      <c r="A80" s="291"/>
      <c r="B80" s="291"/>
      <c r="C80" s="291"/>
      <c r="D80" s="291"/>
      <c r="E80" s="291"/>
      <c r="F80" s="291"/>
      <c r="G80" s="291"/>
      <c r="H80" s="153" t="s">
        <v>127</v>
      </c>
      <c r="I80" s="62">
        <f>I68</f>
        <v>0</v>
      </c>
    </row>
    <row r="81" spans="1:9" ht="14.25" x14ac:dyDescent="0.2">
      <c r="A81" s="291"/>
      <c r="B81" s="291"/>
      <c r="C81" s="291"/>
      <c r="D81" s="291"/>
      <c r="E81" s="291"/>
      <c r="F81" s="291"/>
      <c r="G81" s="291"/>
      <c r="H81" s="153" t="s">
        <v>128</v>
      </c>
      <c r="I81" s="62">
        <f>I78</f>
        <v>0</v>
      </c>
    </row>
    <row r="82" spans="1:9" ht="14.25" x14ac:dyDescent="0.2">
      <c r="A82" s="291"/>
      <c r="B82" s="291"/>
      <c r="C82" s="291"/>
      <c r="D82" s="291"/>
      <c r="E82" s="291"/>
      <c r="F82" s="291"/>
      <c r="G82" s="291"/>
      <c r="H82" s="63" t="s">
        <v>27</v>
      </c>
      <c r="I82" s="64">
        <f>SUM(I79:I81)</f>
        <v>0</v>
      </c>
    </row>
    <row r="83" spans="1:9" ht="26.25" customHeight="1" x14ac:dyDescent="0.2">
      <c r="A83" s="226" t="s">
        <v>57</v>
      </c>
      <c r="B83" s="227"/>
      <c r="C83" s="227"/>
      <c r="D83" s="227"/>
      <c r="E83" s="227"/>
      <c r="F83" s="227"/>
      <c r="G83" s="227"/>
      <c r="H83" s="227"/>
      <c r="I83" s="228"/>
    </row>
    <row r="84" spans="1:9" ht="14.25" x14ac:dyDescent="0.2">
      <c r="A84" s="105" t="s">
        <v>58</v>
      </c>
      <c r="B84" s="292" t="s">
        <v>59</v>
      </c>
      <c r="C84" s="292"/>
      <c r="D84" s="292"/>
      <c r="E84" s="292"/>
      <c r="F84" s="292"/>
      <c r="G84" s="292"/>
      <c r="H84" s="94" t="s">
        <v>103</v>
      </c>
      <c r="I84" s="106" t="s">
        <v>19</v>
      </c>
    </row>
    <row r="85" spans="1:9" ht="24.75" customHeight="1" x14ac:dyDescent="0.2">
      <c r="A85" s="9" t="s">
        <v>1</v>
      </c>
      <c r="B85" s="238" t="s">
        <v>118</v>
      </c>
      <c r="C85" s="238"/>
      <c r="D85" s="238"/>
      <c r="E85" s="238"/>
      <c r="F85" s="238"/>
      <c r="G85" s="238"/>
      <c r="H85" s="29">
        <v>1.01E-2</v>
      </c>
      <c r="I85" s="33">
        <f>H85*I82</f>
        <v>0</v>
      </c>
    </row>
    <row r="86" spans="1:9" ht="15" x14ac:dyDescent="0.2">
      <c r="A86" s="9" t="s">
        <v>3</v>
      </c>
      <c r="B86" s="287" t="s">
        <v>59</v>
      </c>
      <c r="C86" s="287"/>
      <c r="D86" s="287"/>
      <c r="E86" s="287"/>
      <c r="F86" s="287"/>
      <c r="G86" s="287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87" t="s">
        <v>97</v>
      </c>
      <c r="C87" s="287"/>
      <c r="D87" s="287"/>
      <c r="E87" s="287"/>
      <c r="F87" s="287"/>
      <c r="G87" s="287"/>
      <c r="H87" s="65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7" t="s">
        <v>98</v>
      </c>
      <c r="C88" s="287"/>
      <c r="D88" s="287"/>
      <c r="E88" s="287"/>
      <c r="F88" s="287"/>
      <c r="G88" s="287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7" t="s">
        <v>99</v>
      </c>
      <c r="C89" s="287"/>
      <c r="D89" s="287"/>
      <c r="E89" s="287"/>
      <c r="F89" s="287"/>
      <c r="G89" s="287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7" t="s">
        <v>26</v>
      </c>
      <c r="C90" s="287"/>
      <c r="D90" s="287"/>
      <c r="E90" s="287"/>
      <c r="F90" s="287"/>
      <c r="G90" s="287"/>
      <c r="H90" s="6"/>
      <c r="I90" s="33"/>
    </row>
    <row r="91" spans="1:9" ht="14.25" x14ac:dyDescent="0.2">
      <c r="A91" s="278" t="s">
        <v>31</v>
      </c>
      <c r="B91" s="279"/>
      <c r="C91" s="279"/>
      <c r="D91" s="279"/>
      <c r="E91" s="279"/>
      <c r="F91" s="279"/>
      <c r="G91" s="279"/>
      <c r="H91" s="280"/>
      <c r="I91" s="35">
        <f>SUM(I85:I89)</f>
        <v>0</v>
      </c>
    </row>
    <row r="92" spans="1:9" ht="14.25" x14ac:dyDescent="0.2">
      <c r="A92" s="105" t="s">
        <v>60</v>
      </c>
      <c r="B92" s="288" t="s">
        <v>61</v>
      </c>
      <c r="C92" s="289"/>
      <c r="D92" s="289"/>
      <c r="E92" s="289"/>
      <c r="F92" s="289"/>
      <c r="G92" s="289"/>
      <c r="H92" s="290"/>
      <c r="I92" s="106" t="s">
        <v>19</v>
      </c>
    </row>
    <row r="93" spans="1:9" ht="12.75" customHeight="1" x14ac:dyDescent="0.2">
      <c r="A93" s="9" t="s">
        <v>1</v>
      </c>
      <c r="B93" s="211" t="s">
        <v>62</v>
      </c>
      <c r="C93" s="211"/>
      <c r="D93" s="211"/>
      <c r="E93" s="211"/>
      <c r="F93" s="211"/>
      <c r="G93" s="211"/>
      <c r="H93" s="42"/>
      <c r="I93" s="43">
        <f>(I82/220*15)</f>
        <v>0</v>
      </c>
    </row>
    <row r="94" spans="1:9" ht="15" x14ac:dyDescent="0.2">
      <c r="A94" s="9" t="s">
        <v>3</v>
      </c>
      <c r="B94" s="293" t="s">
        <v>63</v>
      </c>
      <c r="C94" s="293"/>
      <c r="D94" s="293"/>
      <c r="E94" s="293"/>
      <c r="F94" s="293"/>
      <c r="G94" s="293"/>
      <c r="H94" s="44">
        <f>SUM(H93*H50)</f>
        <v>0</v>
      </c>
      <c r="I94" s="43">
        <f>SUM(I93*H50)</f>
        <v>0</v>
      </c>
    </row>
    <row r="95" spans="1:9" ht="14.25" x14ac:dyDescent="0.2">
      <c r="A95" s="278" t="s">
        <v>31</v>
      </c>
      <c r="B95" s="279"/>
      <c r="C95" s="279"/>
      <c r="D95" s="279"/>
      <c r="E95" s="279"/>
      <c r="F95" s="279"/>
      <c r="G95" s="279"/>
      <c r="H95" s="280"/>
      <c r="I95" s="30">
        <f>SUM(I93:I94)</f>
        <v>0</v>
      </c>
    </row>
    <row r="96" spans="1:9" ht="21.75" customHeight="1" x14ac:dyDescent="0.2">
      <c r="A96" s="264" t="s">
        <v>64</v>
      </c>
      <c r="B96" s="265"/>
      <c r="C96" s="265"/>
      <c r="D96" s="265"/>
      <c r="E96" s="265"/>
      <c r="F96" s="265"/>
      <c r="G96" s="265"/>
      <c r="H96" s="265"/>
      <c r="I96" s="266"/>
    </row>
    <row r="97" spans="1:9" ht="12.75" customHeight="1" x14ac:dyDescent="0.2">
      <c r="A97" s="154">
        <v>4</v>
      </c>
      <c r="B97" s="229" t="s">
        <v>65</v>
      </c>
      <c r="C97" s="230"/>
      <c r="D97" s="230"/>
      <c r="E97" s="230"/>
      <c r="F97" s="230"/>
      <c r="G97" s="230"/>
      <c r="H97" s="231"/>
      <c r="I97" s="98" t="s">
        <v>19</v>
      </c>
    </row>
    <row r="98" spans="1:9" ht="12.75" customHeight="1" x14ac:dyDescent="0.2">
      <c r="A98" s="9" t="s">
        <v>58</v>
      </c>
      <c r="B98" s="211" t="s">
        <v>59</v>
      </c>
      <c r="C98" s="211"/>
      <c r="D98" s="211"/>
      <c r="E98" s="211"/>
      <c r="F98" s="211"/>
      <c r="G98" s="211"/>
      <c r="H98" s="16"/>
      <c r="I98" s="33">
        <f>I91</f>
        <v>0</v>
      </c>
    </row>
    <row r="99" spans="1:9" ht="12.75" customHeight="1" x14ac:dyDescent="0.2">
      <c r="A99" s="9" t="s">
        <v>60</v>
      </c>
      <c r="B99" s="211" t="s">
        <v>61</v>
      </c>
      <c r="C99" s="211"/>
      <c r="D99" s="211"/>
      <c r="E99" s="211"/>
      <c r="F99" s="211"/>
      <c r="G99" s="211"/>
      <c r="H99" s="16"/>
      <c r="I99" s="33">
        <f>I95</f>
        <v>0</v>
      </c>
    </row>
    <row r="100" spans="1:9" ht="14.25" x14ac:dyDescent="0.2">
      <c r="A100" s="278" t="s">
        <v>27</v>
      </c>
      <c r="B100" s="279"/>
      <c r="C100" s="279"/>
      <c r="D100" s="279"/>
      <c r="E100" s="279"/>
      <c r="F100" s="279"/>
      <c r="G100" s="279"/>
      <c r="H100" s="280"/>
      <c r="I100" s="35">
        <f>SUM(I98:I99)</f>
        <v>0</v>
      </c>
    </row>
    <row r="101" spans="1:9" ht="14.25" x14ac:dyDescent="0.2">
      <c r="A101" s="223"/>
      <c r="B101" s="224"/>
      <c r="C101" s="224"/>
      <c r="D101" s="224"/>
      <c r="E101" s="224"/>
      <c r="F101" s="224"/>
      <c r="G101" s="224"/>
      <c r="H101" s="224"/>
      <c r="I101" s="225"/>
    </row>
    <row r="102" spans="1:9" ht="18.75" customHeight="1" x14ac:dyDescent="0.2">
      <c r="A102" s="226" t="s">
        <v>66</v>
      </c>
      <c r="B102" s="227"/>
      <c r="C102" s="227"/>
      <c r="D102" s="227"/>
      <c r="E102" s="227"/>
      <c r="F102" s="227"/>
      <c r="G102" s="227"/>
      <c r="H102" s="227"/>
      <c r="I102" s="228"/>
    </row>
    <row r="103" spans="1:9" ht="12.75" customHeight="1" x14ac:dyDescent="0.2">
      <c r="A103" s="154">
        <v>5</v>
      </c>
      <c r="B103" s="229" t="s">
        <v>67</v>
      </c>
      <c r="C103" s="230"/>
      <c r="D103" s="230"/>
      <c r="E103" s="230"/>
      <c r="F103" s="230"/>
      <c r="G103" s="230"/>
      <c r="H103" s="231"/>
      <c r="I103" s="98" t="s">
        <v>19</v>
      </c>
    </row>
    <row r="104" spans="1:9" ht="15" customHeight="1" x14ac:dyDescent="0.2">
      <c r="A104" s="9" t="s">
        <v>1</v>
      </c>
      <c r="B104" s="202" t="s">
        <v>68</v>
      </c>
      <c r="C104" s="203"/>
      <c r="D104" s="203"/>
      <c r="E104" s="203"/>
      <c r="F104" s="203"/>
      <c r="G104" s="203"/>
      <c r="H104" s="204"/>
      <c r="I104" s="33">
        <f>UNIF</f>
        <v>0</v>
      </c>
    </row>
    <row r="105" spans="1:9" ht="12.75" customHeight="1" x14ac:dyDescent="0.2">
      <c r="A105" s="9" t="s">
        <v>3</v>
      </c>
      <c r="B105" s="202" t="s">
        <v>69</v>
      </c>
      <c r="C105" s="203"/>
      <c r="D105" s="203"/>
      <c r="E105" s="203"/>
      <c r="F105" s="203"/>
      <c r="G105" s="203"/>
      <c r="H105" s="204"/>
      <c r="I105" s="112">
        <v>0</v>
      </c>
    </row>
    <row r="106" spans="1:9" ht="15" x14ac:dyDescent="0.2">
      <c r="A106" s="9" t="s">
        <v>5</v>
      </c>
      <c r="B106" s="275" t="s">
        <v>70</v>
      </c>
      <c r="C106" s="276"/>
      <c r="D106" s="276"/>
      <c r="E106" s="276"/>
      <c r="F106" s="276"/>
      <c r="G106" s="276"/>
      <c r="H106" s="277"/>
      <c r="I106" s="155">
        <f>EQUIP</f>
        <v>0</v>
      </c>
    </row>
    <row r="107" spans="1:9" ht="12.75" customHeight="1" x14ac:dyDescent="0.2">
      <c r="A107" s="9" t="s">
        <v>7</v>
      </c>
      <c r="B107" s="202" t="s">
        <v>213</v>
      </c>
      <c r="C107" s="203"/>
      <c r="D107" s="203"/>
      <c r="E107" s="203"/>
      <c r="F107" s="203"/>
      <c r="G107" s="203"/>
      <c r="H107" s="204"/>
      <c r="I107" s="38">
        <f>ARMAM.</f>
        <v>0</v>
      </c>
    </row>
    <row r="108" spans="1:9" ht="14.25" x14ac:dyDescent="0.2">
      <c r="A108" s="278" t="s">
        <v>27</v>
      </c>
      <c r="B108" s="279"/>
      <c r="C108" s="279"/>
      <c r="D108" s="279"/>
      <c r="E108" s="279"/>
      <c r="F108" s="279"/>
      <c r="G108" s="279"/>
      <c r="H108" s="280"/>
      <c r="I108" s="45">
        <f>ROUND(SUM(I104:I107),2)</f>
        <v>0</v>
      </c>
    </row>
    <row r="109" spans="1:9" ht="14.25" customHeight="1" x14ac:dyDescent="0.2">
      <c r="A109" s="294" t="s">
        <v>129</v>
      </c>
      <c r="B109" s="295"/>
      <c r="C109" s="295"/>
      <c r="D109" s="295"/>
      <c r="E109" s="295"/>
      <c r="F109" s="295"/>
      <c r="G109" s="296"/>
      <c r="H109" s="153" t="s">
        <v>122</v>
      </c>
      <c r="I109" s="66">
        <f>I30</f>
        <v>0</v>
      </c>
    </row>
    <row r="110" spans="1:9" ht="14.25" x14ac:dyDescent="0.2">
      <c r="A110" s="297"/>
      <c r="B110" s="298"/>
      <c r="C110" s="298"/>
      <c r="D110" s="298"/>
      <c r="E110" s="298"/>
      <c r="F110" s="298"/>
      <c r="G110" s="299"/>
      <c r="H110" s="153" t="s">
        <v>127</v>
      </c>
      <c r="I110" s="66">
        <f>I68</f>
        <v>0</v>
      </c>
    </row>
    <row r="111" spans="1:9" ht="14.25" x14ac:dyDescent="0.2">
      <c r="A111" s="297"/>
      <c r="B111" s="298"/>
      <c r="C111" s="298"/>
      <c r="D111" s="298"/>
      <c r="E111" s="298"/>
      <c r="F111" s="298"/>
      <c r="G111" s="299"/>
      <c r="H111" s="153" t="s">
        <v>128</v>
      </c>
      <c r="I111" s="66">
        <f>I78</f>
        <v>0</v>
      </c>
    </row>
    <row r="112" spans="1:9" ht="14.25" x14ac:dyDescent="0.2">
      <c r="A112" s="297"/>
      <c r="B112" s="298"/>
      <c r="C112" s="298"/>
      <c r="D112" s="298"/>
      <c r="E112" s="298"/>
      <c r="F112" s="298"/>
      <c r="G112" s="299"/>
      <c r="H112" s="153" t="s">
        <v>130</v>
      </c>
      <c r="I112" s="66">
        <f>I100</f>
        <v>0</v>
      </c>
    </row>
    <row r="113" spans="1:9" ht="14.25" x14ac:dyDescent="0.2">
      <c r="A113" s="297"/>
      <c r="B113" s="298"/>
      <c r="C113" s="298"/>
      <c r="D113" s="298"/>
      <c r="E113" s="298"/>
      <c r="F113" s="298"/>
      <c r="G113" s="299"/>
      <c r="H113" s="153" t="s">
        <v>131</v>
      </c>
      <c r="I113" s="64">
        <f>I108</f>
        <v>0</v>
      </c>
    </row>
    <row r="114" spans="1:9" ht="14.25" x14ac:dyDescent="0.2">
      <c r="A114" s="300"/>
      <c r="B114" s="301"/>
      <c r="C114" s="301"/>
      <c r="D114" s="301"/>
      <c r="E114" s="301"/>
      <c r="F114" s="301"/>
      <c r="G114" s="302"/>
      <c r="H114" s="153" t="s">
        <v>27</v>
      </c>
      <c r="I114" s="67">
        <f>SUM(I109:I113)</f>
        <v>0</v>
      </c>
    </row>
    <row r="115" spans="1:9" ht="24" customHeight="1" x14ac:dyDescent="0.2">
      <c r="A115" s="303" t="s">
        <v>71</v>
      </c>
      <c r="B115" s="303"/>
      <c r="C115" s="303"/>
      <c r="D115" s="303"/>
      <c r="E115" s="303"/>
      <c r="F115" s="303"/>
      <c r="G115" s="303"/>
      <c r="H115" s="303"/>
      <c r="I115" s="303"/>
    </row>
    <row r="116" spans="1:9" ht="28.5" x14ac:dyDescent="0.2">
      <c r="A116" s="154">
        <v>6</v>
      </c>
      <c r="B116" s="288" t="s">
        <v>72</v>
      </c>
      <c r="C116" s="289"/>
      <c r="D116" s="289"/>
      <c r="E116" s="289"/>
      <c r="F116" s="289"/>
      <c r="G116" s="290"/>
      <c r="H116" s="97" t="s">
        <v>18</v>
      </c>
      <c r="I116" s="98" t="s">
        <v>19</v>
      </c>
    </row>
    <row r="117" spans="1:9" ht="15" x14ac:dyDescent="0.2">
      <c r="A117" s="9" t="s">
        <v>1</v>
      </c>
      <c r="B117" s="275" t="s">
        <v>73</v>
      </c>
      <c r="C117" s="276"/>
      <c r="D117" s="276"/>
      <c r="E117" s="276"/>
      <c r="F117" s="276"/>
      <c r="G117" s="277"/>
      <c r="H117" s="93">
        <v>0</v>
      </c>
      <c r="I117" s="33">
        <f>SUM(H117*I134)</f>
        <v>0</v>
      </c>
    </row>
    <row r="118" spans="1:9" ht="15" x14ac:dyDescent="0.2">
      <c r="A118" s="9" t="s">
        <v>3</v>
      </c>
      <c r="B118" s="275" t="s">
        <v>74</v>
      </c>
      <c r="C118" s="276"/>
      <c r="D118" s="276"/>
      <c r="E118" s="276"/>
      <c r="F118" s="276"/>
      <c r="G118" s="277"/>
      <c r="H118" s="93">
        <v>0</v>
      </c>
      <c r="I118" s="33">
        <f>H118*(I134+I117)</f>
        <v>0</v>
      </c>
    </row>
    <row r="119" spans="1:9" ht="15" x14ac:dyDescent="0.2">
      <c r="A119" s="9" t="s">
        <v>5</v>
      </c>
      <c r="B119" s="275" t="s">
        <v>75</v>
      </c>
      <c r="C119" s="276"/>
      <c r="D119" s="276"/>
      <c r="E119" s="276"/>
      <c r="F119" s="276"/>
      <c r="G119" s="277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5" t="s">
        <v>119</v>
      </c>
      <c r="C120" s="276"/>
      <c r="D120" s="276"/>
      <c r="E120" s="276"/>
      <c r="F120" s="276"/>
      <c r="G120" s="277"/>
      <c r="H120" s="6" t="s">
        <v>46</v>
      </c>
      <c r="I120" s="33" t="s">
        <v>46</v>
      </c>
    </row>
    <row r="121" spans="1:9" ht="12.75" customHeight="1" x14ac:dyDescent="0.2">
      <c r="A121" s="17"/>
      <c r="B121" s="202" t="s">
        <v>100</v>
      </c>
      <c r="C121" s="203"/>
      <c r="D121" s="203"/>
      <c r="E121" s="203"/>
      <c r="F121" s="203"/>
      <c r="G121" s="204"/>
      <c r="H121" s="92">
        <v>0</v>
      </c>
      <c r="I121" s="33">
        <f>SUM(H121*I136)</f>
        <v>0</v>
      </c>
    </row>
    <row r="122" spans="1:9" ht="12.75" customHeight="1" x14ac:dyDescent="0.2">
      <c r="A122" s="17"/>
      <c r="B122" s="202" t="s">
        <v>101</v>
      </c>
      <c r="C122" s="203"/>
      <c r="D122" s="203"/>
      <c r="E122" s="203"/>
      <c r="F122" s="203"/>
      <c r="G122" s="204"/>
      <c r="H122" s="92">
        <v>0</v>
      </c>
      <c r="I122" s="33">
        <f>SUM(H122*I136)</f>
        <v>0</v>
      </c>
    </row>
    <row r="123" spans="1:9" ht="12.75" customHeight="1" x14ac:dyDescent="0.2">
      <c r="A123" s="17"/>
      <c r="B123" s="202" t="s">
        <v>102</v>
      </c>
      <c r="C123" s="203"/>
      <c r="D123" s="203"/>
      <c r="E123" s="203"/>
      <c r="F123" s="203"/>
      <c r="G123" s="204"/>
      <c r="H123" s="92">
        <v>0</v>
      </c>
      <c r="I123" s="33">
        <f>SUM(H123*I136)</f>
        <v>0</v>
      </c>
    </row>
    <row r="124" spans="1:9" ht="14.25" x14ac:dyDescent="0.2">
      <c r="A124" s="278" t="s">
        <v>27</v>
      </c>
      <c r="B124" s="279"/>
      <c r="C124" s="279"/>
      <c r="D124" s="279"/>
      <c r="E124" s="279"/>
      <c r="F124" s="279"/>
      <c r="G124" s="279"/>
      <c r="H124" s="152"/>
      <c r="I124" s="35">
        <f>SUM(I117+I118+I121+I122+I123)</f>
        <v>0</v>
      </c>
    </row>
    <row r="125" spans="1:9" ht="14.25" x14ac:dyDescent="0.2">
      <c r="A125" s="304"/>
      <c r="B125" s="305"/>
      <c r="C125" s="305"/>
      <c r="D125" s="305"/>
      <c r="E125" s="305"/>
      <c r="F125" s="305"/>
      <c r="G125" s="305"/>
      <c r="H125" s="305"/>
      <c r="I125" s="306"/>
    </row>
    <row r="126" spans="1:9" ht="15" x14ac:dyDescent="0.2">
      <c r="A126" s="307"/>
      <c r="B126" s="308"/>
      <c r="C126" s="308"/>
      <c r="D126" s="308"/>
      <c r="E126" s="308"/>
      <c r="F126" s="308"/>
      <c r="G126" s="308"/>
      <c r="H126" s="308"/>
      <c r="I126" s="308"/>
    </row>
    <row r="127" spans="1:9" ht="19.5" customHeight="1" x14ac:dyDescent="0.2">
      <c r="A127" s="309" t="s">
        <v>105</v>
      </c>
      <c r="B127" s="310"/>
      <c r="C127" s="310"/>
      <c r="D127" s="310"/>
      <c r="E127" s="310"/>
      <c r="F127" s="310"/>
      <c r="G127" s="310"/>
      <c r="H127" s="310"/>
      <c r="I127" s="311"/>
    </row>
    <row r="128" spans="1:9" ht="12.75" customHeight="1" x14ac:dyDescent="0.2">
      <c r="A128" s="229" t="s">
        <v>76</v>
      </c>
      <c r="B128" s="230"/>
      <c r="C128" s="230"/>
      <c r="D128" s="230"/>
      <c r="E128" s="230"/>
      <c r="F128" s="230"/>
      <c r="G128" s="230"/>
      <c r="H128" s="231"/>
      <c r="I128" s="100" t="s">
        <v>19</v>
      </c>
    </row>
    <row r="129" spans="1:9" ht="12.75" customHeight="1" x14ac:dyDescent="0.2">
      <c r="A129" s="18" t="s">
        <v>1</v>
      </c>
      <c r="B129" s="202" t="s">
        <v>77</v>
      </c>
      <c r="C129" s="203"/>
      <c r="D129" s="203"/>
      <c r="E129" s="203"/>
      <c r="F129" s="203"/>
      <c r="G129" s="203"/>
      <c r="H129" s="204"/>
      <c r="I129" s="38">
        <f>I30</f>
        <v>0</v>
      </c>
    </row>
    <row r="130" spans="1:9" ht="12.75" customHeight="1" x14ac:dyDescent="0.2">
      <c r="A130" s="18" t="s">
        <v>3</v>
      </c>
      <c r="B130" s="202" t="s">
        <v>51</v>
      </c>
      <c r="C130" s="203"/>
      <c r="D130" s="203"/>
      <c r="E130" s="203"/>
      <c r="F130" s="203"/>
      <c r="G130" s="203"/>
      <c r="H130" s="204"/>
      <c r="I130" s="38">
        <f>I68</f>
        <v>0</v>
      </c>
    </row>
    <row r="131" spans="1:9" ht="12.75" customHeight="1" x14ac:dyDescent="0.2">
      <c r="A131" s="18" t="s">
        <v>5</v>
      </c>
      <c r="B131" s="202" t="s">
        <v>78</v>
      </c>
      <c r="C131" s="203"/>
      <c r="D131" s="203"/>
      <c r="E131" s="203"/>
      <c r="F131" s="203"/>
      <c r="G131" s="203"/>
      <c r="H131" s="204"/>
      <c r="I131" s="38">
        <f>I78</f>
        <v>0</v>
      </c>
    </row>
    <row r="132" spans="1:9" ht="12.75" customHeight="1" x14ac:dyDescent="0.2">
      <c r="A132" s="18" t="s">
        <v>7</v>
      </c>
      <c r="B132" s="202" t="s">
        <v>65</v>
      </c>
      <c r="C132" s="203"/>
      <c r="D132" s="203"/>
      <c r="E132" s="203"/>
      <c r="F132" s="203"/>
      <c r="G132" s="203"/>
      <c r="H132" s="204"/>
      <c r="I132" s="38">
        <f>I100</f>
        <v>0</v>
      </c>
    </row>
    <row r="133" spans="1:9" ht="12.75" customHeight="1" x14ac:dyDescent="0.2">
      <c r="A133" s="18" t="s">
        <v>21</v>
      </c>
      <c r="B133" s="202" t="s">
        <v>79</v>
      </c>
      <c r="C133" s="203"/>
      <c r="D133" s="203"/>
      <c r="E133" s="203"/>
      <c r="F133" s="203"/>
      <c r="G133" s="203"/>
      <c r="H133" s="204"/>
      <c r="I133" s="38">
        <f>I108</f>
        <v>0</v>
      </c>
    </row>
    <row r="134" spans="1:9" ht="12.75" customHeight="1" x14ac:dyDescent="0.25">
      <c r="A134" s="328" t="s">
        <v>80</v>
      </c>
      <c r="B134" s="329"/>
      <c r="C134" s="329"/>
      <c r="D134" s="329"/>
      <c r="E134" s="329"/>
      <c r="F134" s="329"/>
      <c r="G134" s="329"/>
      <c r="H134" s="330"/>
      <c r="I134" s="51">
        <f>SUM(I129:I133)</f>
        <v>0</v>
      </c>
    </row>
    <row r="135" spans="1:9" ht="12.75" customHeight="1" x14ac:dyDescent="0.2">
      <c r="A135" s="18" t="s">
        <v>23</v>
      </c>
      <c r="B135" s="202" t="s">
        <v>81</v>
      </c>
      <c r="C135" s="203"/>
      <c r="D135" s="203"/>
      <c r="E135" s="203"/>
      <c r="F135" s="203"/>
      <c r="G135" s="203"/>
      <c r="H135" s="204"/>
      <c r="I135" s="52">
        <f>I124</f>
        <v>0</v>
      </c>
    </row>
    <row r="136" spans="1:9" ht="12.75" customHeight="1" x14ac:dyDescent="0.2">
      <c r="A136" s="331" t="s">
        <v>82</v>
      </c>
      <c r="B136" s="332"/>
      <c r="C136" s="332"/>
      <c r="D136" s="332"/>
      <c r="E136" s="332"/>
      <c r="F136" s="332"/>
      <c r="G136" s="332"/>
      <c r="H136" s="333"/>
      <c r="I136" s="53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334" t="s">
        <v>106</v>
      </c>
      <c r="B139" s="334"/>
      <c r="C139" s="334"/>
      <c r="D139" s="334"/>
      <c r="E139" s="334"/>
      <c r="F139" s="334"/>
      <c r="G139" s="334"/>
      <c r="H139" s="334"/>
      <c r="I139" s="334"/>
    </row>
    <row r="140" spans="1:9" ht="41.25" customHeight="1" thickBot="1" x14ac:dyDescent="0.25">
      <c r="A140" s="49" t="s">
        <v>107</v>
      </c>
      <c r="B140" s="150" t="s">
        <v>83</v>
      </c>
      <c r="C140" s="108" t="s">
        <v>108</v>
      </c>
      <c r="D140" s="335" t="s">
        <v>109</v>
      </c>
      <c r="E140" s="336"/>
      <c r="F140" s="337"/>
      <c r="G140" s="151" t="s">
        <v>84</v>
      </c>
      <c r="H140" s="338" t="s">
        <v>110</v>
      </c>
      <c r="I140" s="339"/>
    </row>
    <row r="141" spans="1:9" ht="86.25" customHeight="1" thickBot="1" x14ac:dyDescent="0.25">
      <c r="A141" s="50" t="s">
        <v>132</v>
      </c>
      <c r="B141" s="59">
        <f>I136</f>
        <v>0</v>
      </c>
      <c r="C141" s="107">
        <v>2</v>
      </c>
      <c r="D141" s="315">
        <f>SUM(B141*C141)</f>
        <v>0</v>
      </c>
      <c r="E141" s="316"/>
      <c r="F141" s="317"/>
      <c r="G141" s="149">
        <v>1</v>
      </c>
      <c r="H141" s="318">
        <f>SUM(D141*G141)</f>
        <v>0</v>
      </c>
      <c r="I141" s="31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20" t="s">
        <v>111</v>
      </c>
      <c r="B143" s="321"/>
      <c r="C143" s="321"/>
      <c r="D143" s="321"/>
      <c r="E143" s="321"/>
      <c r="F143" s="322"/>
      <c r="G143" s="54"/>
      <c r="H143" s="54"/>
      <c r="I143" s="54"/>
    </row>
    <row r="144" spans="1:9" ht="15.75" thickBot="1" x14ac:dyDescent="0.3">
      <c r="A144" s="47"/>
      <c r="B144" s="323" t="s">
        <v>112</v>
      </c>
      <c r="C144" s="324"/>
      <c r="D144" s="324"/>
      <c r="E144" s="325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5" t="s">
        <v>114</v>
      </c>
      <c r="C145" s="56"/>
      <c r="D145" s="326" t="s">
        <v>115</v>
      </c>
      <c r="E145" s="327"/>
      <c r="F145" s="57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2" t="s">
        <v>116</v>
      </c>
      <c r="C146" s="313"/>
      <c r="D146" s="314"/>
      <c r="E146" s="58"/>
      <c r="F146" s="57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2" t="s">
        <v>235</v>
      </c>
      <c r="C147" s="313"/>
      <c r="D147" s="314"/>
      <c r="E147" s="58"/>
      <c r="F147" s="57">
        <f>F146*20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zoomScaleSheetLayoutView="96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09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 x14ac:dyDescent="0.2">
      <c r="A2" s="211" t="s">
        <v>207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">
      <c r="A3" s="211" t="s">
        <v>133</v>
      </c>
      <c r="B3" s="211"/>
      <c r="C3" s="211"/>
      <c r="D3" s="211"/>
      <c r="E3" s="211"/>
      <c r="F3" s="211"/>
      <c r="G3" s="211"/>
      <c r="H3" s="211"/>
      <c r="I3" s="211"/>
    </row>
    <row r="4" spans="1:9" ht="12.75" customHeight="1" x14ac:dyDescent="0.2">
      <c r="A4" s="211" t="s">
        <v>134</v>
      </c>
      <c r="B4" s="212"/>
      <c r="C4" s="212"/>
      <c r="D4" s="212"/>
      <c r="E4" s="212"/>
      <c r="F4" s="212"/>
      <c r="G4" s="212"/>
      <c r="H4" s="212"/>
      <c r="I4" s="212"/>
    </row>
    <row r="5" spans="1:9" ht="12.75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</row>
    <row r="6" spans="1:9" ht="21" customHeight="1" x14ac:dyDescent="0.2">
      <c r="A6" s="214" t="s">
        <v>0</v>
      </c>
      <c r="B6" s="215"/>
      <c r="C6" s="215"/>
      <c r="D6" s="215"/>
      <c r="E6" s="215"/>
      <c r="F6" s="215"/>
      <c r="G6" s="215"/>
      <c r="H6" s="215"/>
      <c r="I6" s="216"/>
    </row>
    <row r="7" spans="1:9" ht="12.75" customHeight="1" x14ac:dyDescent="0.2">
      <c r="A7" s="3" t="s">
        <v>1</v>
      </c>
      <c r="B7" s="197" t="s">
        <v>2</v>
      </c>
      <c r="C7" s="198"/>
      <c r="D7" s="198"/>
      <c r="E7" s="198"/>
      <c r="F7" s="198"/>
      <c r="G7" s="199"/>
      <c r="H7" s="200" t="s">
        <v>208</v>
      </c>
      <c r="I7" s="201"/>
    </row>
    <row r="8" spans="1:9" ht="12.75" customHeight="1" x14ac:dyDescent="0.2">
      <c r="A8" s="4" t="s">
        <v>3</v>
      </c>
      <c r="B8" s="202" t="s">
        <v>4</v>
      </c>
      <c r="C8" s="203"/>
      <c r="D8" s="203"/>
      <c r="E8" s="203"/>
      <c r="F8" s="203"/>
      <c r="G8" s="204"/>
      <c r="H8" s="205" t="s">
        <v>229</v>
      </c>
      <c r="I8" s="206"/>
    </row>
    <row r="9" spans="1:9" ht="12.75" customHeight="1" x14ac:dyDescent="0.2">
      <c r="A9" s="4" t="s">
        <v>5</v>
      </c>
      <c r="B9" s="202" t="s">
        <v>6</v>
      </c>
      <c r="C9" s="203"/>
      <c r="D9" s="203"/>
      <c r="E9" s="203"/>
      <c r="F9" s="203"/>
      <c r="G9" s="204"/>
      <c r="H9" s="207" t="s">
        <v>214</v>
      </c>
      <c r="I9" s="208"/>
    </row>
    <row r="10" spans="1:9" ht="12.75" customHeight="1" x14ac:dyDescent="0.2">
      <c r="A10" s="4" t="s">
        <v>7</v>
      </c>
      <c r="B10" s="202" t="s">
        <v>8</v>
      </c>
      <c r="C10" s="203"/>
      <c r="D10" s="203"/>
      <c r="E10" s="203"/>
      <c r="F10" s="203"/>
      <c r="G10" s="204"/>
      <c r="H10" s="205">
        <v>20</v>
      </c>
      <c r="I10" s="206"/>
    </row>
    <row r="11" spans="1:9" ht="12.75" customHeight="1" x14ac:dyDescent="0.2">
      <c r="A11" s="202" t="s">
        <v>9</v>
      </c>
      <c r="B11" s="203"/>
      <c r="C11" s="203"/>
      <c r="D11" s="203"/>
      <c r="E11" s="203"/>
      <c r="F11" s="203"/>
      <c r="G11" s="203"/>
      <c r="H11" s="203"/>
      <c r="I11" s="204"/>
    </row>
    <row r="12" spans="1:9" ht="14.25" x14ac:dyDescent="0.2">
      <c r="A12" s="223"/>
      <c r="B12" s="224"/>
      <c r="C12" s="224"/>
      <c r="D12" s="224"/>
      <c r="E12" s="224"/>
      <c r="F12" s="224"/>
      <c r="G12" s="224"/>
      <c r="H12" s="224"/>
      <c r="I12" s="225"/>
    </row>
    <row r="13" spans="1:9" ht="21.75" customHeight="1" x14ac:dyDescent="0.2">
      <c r="A13" s="226" t="s">
        <v>94</v>
      </c>
      <c r="B13" s="227"/>
      <c r="C13" s="227"/>
      <c r="D13" s="227"/>
      <c r="E13" s="227"/>
      <c r="F13" s="227"/>
      <c r="G13" s="227"/>
      <c r="H13" s="227"/>
      <c r="I13" s="228"/>
    </row>
    <row r="14" spans="1:9" ht="12.75" customHeight="1" x14ac:dyDescent="0.2">
      <c r="A14" s="229" t="s">
        <v>10</v>
      </c>
      <c r="B14" s="230"/>
      <c r="C14" s="230"/>
      <c r="D14" s="230"/>
      <c r="E14" s="230"/>
      <c r="F14" s="230"/>
      <c r="G14" s="230"/>
      <c r="H14" s="230"/>
      <c r="I14" s="231"/>
    </row>
    <row r="15" spans="1:9" ht="27" customHeight="1" x14ac:dyDescent="0.2">
      <c r="A15" s="4">
        <v>1</v>
      </c>
      <c r="B15" s="202" t="s">
        <v>11</v>
      </c>
      <c r="C15" s="203"/>
      <c r="D15" s="203"/>
      <c r="E15" s="203"/>
      <c r="F15" s="203"/>
      <c r="G15" s="204"/>
      <c r="H15" s="217" t="s">
        <v>216</v>
      </c>
      <c r="I15" s="218"/>
    </row>
    <row r="16" spans="1:9" ht="12.75" customHeight="1" x14ac:dyDescent="0.2">
      <c r="A16" s="4">
        <v>2</v>
      </c>
      <c r="B16" s="202" t="s">
        <v>12</v>
      </c>
      <c r="C16" s="203"/>
      <c r="D16" s="203"/>
      <c r="E16" s="203"/>
      <c r="F16" s="203"/>
      <c r="G16" s="204"/>
      <c r="H16" s="219" t="s">
        <v>209</v>
      </c>
      <c r="I16" s="220"/>
    </row>
    <row r="17" spans="1:9" ht="12.75" customHeight="1" x14ac:dyDescent="0.2">
      <c r="A17" s="4">
        <v>3</v>
      </c>
      <c r="B17" s="202" t="s">
        <v>13</v>
      </c>
      <c r="C17" s="203"/>
      <c r="D17" s="203"/>
      <c r="E17" s="203"/>
      <c r="F17" s="203"/>
      <c r="G17" s="204"/>
      <c r="H17" s="221">
        <v>0</v>
      </c>
      <c r="I17" s="222"/>
    </row>
    <row r="18" spans="1:9" ht="15" customHeight="1" x14ac:dyDescent="0.2">
      <c r="A18" s="4">
        <v>4</v>
      </c>
      <c r="B18" s="202" t="s">
        <v>14</v>
      </c>
      <c r="C18" s="203"/>
      <c r="D18" s="203"/>
      <c r="E18" s="203"/>
      <c r="F18" s="203"/>
      <c r="G18" s="204"/>
      <c r="H18" s="239" t="s">
        <v>215</v>
      </c>
      <c r="I18" s="240"/>
    </row>
    <row r="19" spans="1:9" ht="12.75" customHeight="1" x14ac:dyDescent="0.25">
      <c r="A19" s="5">
        <v>5</v>
      </c>
      <c r="B19" s="202" t="s">
        <v>15</v>
      </c>
      <c r="C19" s="203"/>
      <c r="D19" s="203"/>
      <c r="E19" s="203"/>
      <c r="F19" s="203"/>
      <c r="G19" s="204"/>
      <c r="H19" s="241" t="s">
        <v>211</v>
      </c>
      <c r="I19" s="242"/>
    </row>
    <row r="20" spans="1:9" ht="15" x14ac:dyDescent="0.2">
      <c r="A20" s="243"/>
      <c r="B20" s="244"/>
      <c r="C20" s="244"/>
      <c r="D20" s="244"/>
      <c r="E20" s="244"/>
      <c r="F20" s="244"/>
      <c r="G20" s="244"/>
      <c r="H20" s="244"/>
      <c r="I20" s="245"/>
    </row>
    <row r="21" spans="1:9" ht="23.25" customHeight="1" x14ac:dyDescent="0.2">
      <c r="A21" s="226" t="s">
        <v>16</v>
      </c>
      <c r="B21" s="227"/>
      <c r="C21" s="227"/>
      <c r="D21" s="227"/>
      <c r="E21" s="227"/>
      <c r="F21" s="227"/>
      <c r="G21" s="227"/>
      <c r="H21" s="227"/>
      <c r="I21" s="228"/>
    </row>
    <row r="22" spans="1:9" ht="12.75" customHeight="1" x14ac:dyDescent="0.2">
      <c r="A22" s="94">
        <v>1</v>
      </c>
      <c r="B22" s="229" t="s">
        <v>17</v>
      </c>
      <c r="C22" s="230"/>
      <c r="D22" s="230"/>
      <c r="E22" s="230"/>
      <c r="F22" s="230"/>
      <c r="G22" s="231"/>
      <c r="H22" s="94" t="s">
        <v>18</v>
      </c>
      <c r="I22" s="95" t="s">
        <v>19</v>
      </c>
    </row>
    <row r="23" spans="1:9" ht="12.75" customHeight="1" x14ac:dyDescent="0.2">
      <c r="A23" s="4" t="s">
        <v>1</v>
      </c>
      <c r="B23" s="202" t="s">
        <v>217</v>
      </c>
      <c r="C23" s="203"/>
      <c r="D23" s="203"/>
      <c r="E23" s="203"/>
      <c r="F23" s="203"/>
      <c r="G23" s="203"/>
      <c r="H23" s="204"/>
      <c r="I23" s="33">
        <f>H17</f>
        <v>0</v>
      </c>
    </row>
    <row r="24" spans="1:9" ht="12.75" customHeight="1" x14ac:dyDescent="0.2">
      <c r="A24" s="4" t="s">
        <v>3</v>
      </c>
      <c r="B24" s="232" t="s">
        <v>90</v>
      </c>
      <c r="C24" s="233"/>
      <c r="D24" s="233"/>
      <c r="E24" s="233"/>
      <c r="F24" s="233"/>
      <c r="G24" s="23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35" t="s">
        <v>91</v>
      </c>
      <c r="C25" s="236"/>
      <c r="D25" s="236"/>
      <c r="E25" s="236"/>
      <c r="F25" s="236"/>
      <c r="G25" s="237"/>
    </row>
    <row r="26" spans="1:9" ht="12.75" customHeight="1" x14ac:dyDescent="0.2">
      <c r="A26" s="4" t="s">
        <v>7</v>
      </c>
      <c r="B26" s="238" t="s">
        <v>20</v>
      </c>
      <c r="C26" s="238"/>
      <c r="D26" s="238"/>
      <c r="E26" s="238"/>
      <c r="F26" s="238"/>
      <c r="G26" s="238"/>
      <c r="H26" s="4"/>
      <c r="I26" s="33"/>
    </row>
    <row r="27" spans="1:9" ht="12.75" customHeight="1" x14ac:dyDescent="0.2">
      <c r="A27" s="4" t="s">
        <v>21</v>
      </c>
      <c r="B27" s="238" t="s">
        <v>22</v>
      </c>
      <c r="C27" s="238"/>
      <c r="D27" s="238"/>
      <c r="E27" s="238"/>
      <c r="F27" s="238"/>
      <c r="G27" s="238"/>
      <c r="H27" s="7"/>
      <c r="I27" s="33"/>
    </row>
    <row r="28" spans="1:9" ht="12.75" customHeight="1" x14ac:dyDescent="0.2">
      <c r="A28" s="4" t="s">
        <v>23</v>
      </c>
      <c r="B28" s="238" t="s">
        <v>24</v>
      </c>
      <c r="C28" s="238"/>
      <c r="D28" s="238"/>
      <c r="E28" s="238"/>
      <c r="F28" s="238"/>
      <c r="G28" s="238"/>
      <c r="H28" s="7"/>
      <c r="I28" s="33"/>
    </row>
    <row r="29" spans="1:9" ht="12.75" customHeight="1" x14ac:dyDescent="0.25">
      <c r="A29" s="8" t="s">
        <v>25</v>
      </c>
      <c r="B29" s="238" t="s">
        <v>210</v>
      </c>
      <c r="C29" s="238"/>
      <c r="D29" s="238"/>
      <c r="E29" s="238"/>
      <c r="F29" s="238"/>
      <c r="G29" s="238"/>
      <c r="H29" s="7"/>
      <c r="I29" s="33"/>
    </row>
    <row r="30" spans="1:9" ht="12.75" customHeight="1" x14ac:dyDescent="0.2">
      <c r="A30" s="261" t="s">
        <v>27</v>
      </c>
      <c r="B30" s="262"/>
      <c r="C30" s="262"/>
      <c r="D30" s="262"/>
      <c r="E30" s="262"/>
      <c r="F30" s="262"/>
      <c r="G30" s="262"/>
      <c r="H30" s="263"/>
      <c r="I30" s="32">
        <f>SUM(I23:I29)</f>
        <v>0</v>
      </c>
    </row>
    <row r="31" spans="1:9" ht="14.25" x14ac:dyDescent="0.2">
      <c r="A31" s="223"/>
      <c r="B31" s="224"/>
      <c r="C31" s="224"/>
      <c r="D31" s="224"/>
      <c r="E31" s="224"/>
      <c r="F31" s="224"/>
      <c r="G31" s="224"/>
      <c r="H31" s="224"/>
      <c r="I31" s="225"/>
    </row>
    <row r="32" spans="1:9" ht="23.25" customHeight="1" x14ac:dyDescent="0.2">
      <c r="A32" s="264" t="s">
        <v>28</v>
      </c>
      <c r="B32" s="265"/>
      <c r="C32" s="265"/>
      <c r="D32" s="265"/>
      <c r="E32" s="265"/>
      <c r="F32" s="265"/>
      <c r="G32" s="265"/>
      <c r="H32" s="265"/>
      <c r="I32" s="266"/>
    </row>
    <row r="33" spans="1:9" ht="18" customHeight="1" x14ac:dyDescent="0.2">
      <c r="A33" s="154" t="s">
        <v>29</v>
      </c>
      <c r="B33" s="214" t="s">
        <v>30</v>
      </c>
      <c r="C33" s="215"/>
      <c r="D33" s="215"/>
      <c r="E33" s="215"/>
      <c r="F33" s="215"/>
      <c r="G33" s="215"/>
      <c r="H33" s="97" t="s">
        <v>103</v>
      </c>
      <c r="I33" s="98" t="s">
        <v>19</v>
      </c>
    </row>
    <row r="34" spans="1:9" ht="30" customHeight="1" x14ac:dyDescent="0.2">
      <c r="A34" s="9" t="s">
        <v>1</v>
      </c>
      <c r="B34" s="202" t="s">
        <v>92</v>
      </c>
      <c r="C34" s="203"/>
      <c r="D34" s="203"/>
      <c r="E34" s="203"/>
      <c r="F34" s="203"/>
      <c r="G34" s="204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02" t="s">
        <v>93</v>
      </c>
      <c r="C35" s="203"/>
      <c r="D35" s="203"/>
      <c r="E35" s="203"/>
      <c r="F35" s="203"/>
      <c r="G35" s="204"/>
      <c r="H35" s="34">
        <v>0.121</v>
      </c>
      <c r="I35" s="33">
        <f>TRUNC(I30*H35,2)</f>
        <v>0</v>
      </c>
    </row>
    <row r="36" spans="1:9" ht="14.25" x14ac:dyDescent="0.2">
      <c r="A36" s="246" t="s">
        <v>27</v>
      </c>
      <c r="B36" s="247"/>
      <c r="C36" s="247"/>
      <c r="D36" s="247"/>
      <c r="E36" s="247"/>
      <c r="F36" s="247"/>
      <c r="G36" s="248"/>
      <c r="H36" s="31">
        <f>SUM(H34:H35)</f>
        <v>0.20430000000000001</v>
      </c>
      <c r="I36" s="35">
        <f>SUM(I34:I35)</f>
        <v>0</v>
      </c>
    </row>
    <row r="37" spans="1:9" ht="14.25" x14ac:dyDescent="0.2">
      <c r="A37" s="249" t="s">
        <v>121</v>
      </c>
      <c r="B37" s="250"/>
      <c r="C37" s="250"/>
      <c r="D37" s="250"/>
      <c r="E37" s="250"/>
      <c r="F37" s="250"/>
      <c r="G37" s="251"/>
      <c r="H37" s="60" t="s">
        <v>122</v>
      </c>
      <c r="I37" s="61">
        <f>I30</f>
        <v>0</v>
      </c>
    </row>
    <row r="38" spans="1:9" ht="14.25" x14ac:dyDescent="0.2">
      <c r="A38" s="252"/>
      <c r="B38" s="253"/>
      <c r="C38" s="253"/>
      <c r="D38" s="253"/>
      <c r="E38" s="253"/>
      <c r="F38" s="253"/>
      <c r="G38" s="254"/>
      <c r="H38" s="60" t="s">
        <v>123</v>
      </c>
      <c r="I38" s="61">
        <f>I36</f>
        <v>0</v>
      </c>
    </row>
    <row r="39" spans="1:9" ht="14.25" x14ac:dyDescent="0.2">
      <c r="A39" s="255"/>
      <c r="B39" s="256"/>
      <c r="C39" s="256"/>
      <c r="D39" s="256"/>
      <c r="E39" s="256"/>
      <c r="F39" s="256"/>
      <c r="G39" s="257"/>
      <c r="H39" s="60" t="s">
        <v>27</v>
      </c>
      <c r="I39" s="61">
        <f>SUM(I37:I38)</f>
        <v>0</v>
      </c>
    </row>
    <row r="40" spans="1:9" ht="33" customHeight="1" x14ac:dyDescent="0.2">
      <c r="A40" s="258" t="s">
        <v>124</v>
      </c>
      <c r="B40" s="259"/>
      <c r="C40" s="259"/>
      <c r="D40" s="259"/>
      <c r="E40" s="259"/>
      <c r="F40" s="259"/>
      <c r="G40" s="259"/>
      <c r="H40" s="259"/>
      <c r="I40" s="260"/>
    </row>
    <row r="41" spans="1:9" ht="19.5" customHeight="1" x14ac:dyDescent="0.2">
      <c r="A41" s="99" t="s">
        <v>32</v>
      </c>
      <c r="B41" s="229" t="s">
        <v>33</v>
      </c>
      <c r="C41" s="230"/>
      <c r="D41" s="230"/>
      <c r="E41" s="230"/>
      <c r="F41" s="230"/>
      <c r="G41" s="231"/>
      <c r="H41" s="97" t="s">
        <v>103</v>
      </c>
      <c r="I41" s="100" t="s">
        <v>19</v>
      </c>
    </row>
    <row r="42" spans="1:9" ht="12.75" customHeight="1" x14ac:dyDescent="0.2">
      <c r="A42" s="10" t="s">
        <v>1</v>
      </c>
      <c r="B42" s="202" t="s">
        <v>34</v>
      </c>
      <c r="C42" s="203"/>
      <c r="D42" s="203"/>
      <c r="E42" s="203"/>
      <c r="F42" s="203"/>
      <c r="G42" s="204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02" t="s">
        <v>35</v>
      </c>
      <c r="C43" s="203"/>
      <c r="D43" s="203"/>
      <c r="E43" s="203"/>
      <c r="F43" s="203"/>
      <c r="G43" s="204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02" t="s">
        <v>120</v>
      </c>
      <c r="C44" s="203"/>
      <c r="D44" s="203"/>
      <c r="E44" s="203"/>
      <c r="F44" s="203"/>
      <c r="G44" s="204"/>
      <c r="H44" s="114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202" t="s">
        <v>36</v>
      </c>
      <c r="C45" s="203"/>
      <c r="D45" s="203"/>
      <c r="E45" s="203"/>
      <c r="F45" s="203"/>
      <c r="G45" s="204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02" t="s">
        <v>37</v>
      </c>
      <c r="C46" s="203"/>
      <c r="D46" s="203"/>
      <c r="E46" s="203"/>
      <c r="F46" s="203"/>
      <c r="G46" s="204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02" t="s">
        <v>38</v>
      </c>
      <c r="C47" s="203"/>
      <c r="D47" s="203"/>
      <c r="E47" s="203"/>
      <c r="F47" s="203"/>
      <c r="G47" s="204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02" t="s">
        <v>39</v>
      </c>
      <c r="C48" s="203"/>
      <c r="D48" s="203"/>
      <c r="E48" s="203"/>
      <c r="F48" s="203"/>
      <c r="G48" s="204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02" t="s">
        <v>41</v>
      </c>
      <c r="C49" s="203"/>
      <c r="D49" s="203"/>
      <c r="E49" s="203"/>
      <c r="F49" s="203"/>
      <c r="G49" s="204"/>
      <c r="H49" s="113">
        <v>0.08</v>
      </c>
      <c r="I49" s="33">
        <f>SUM(I39*H49)</f>
        <v>0</v>
      </c>
    </row>
    <row r="50" spans="1:9" ht="18.75" customHeight="1" x14ac:dyDescent="0.2">
      <c r="A50" s="267" t="s">
        <v>31</v>
      </c>
      <c r="B50" s="268"/>
      <c r="C50" s="268"/>
      <c r="D50" s="268"/>
      <c r="E50" s="268"/>
      <c r="F50" s="268"/>
      <c r="G50" s="269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0" t="s">
        <v>125</v>
      </c>
      <c r="B51" s="271"/>
      <c r="C51" s="271"/>
      <c r="D51" s="271"/>
      <c r="E51" s="271"/>
      <c r="F51" s="271"/>
      <c r="G51" s="271"/>
      <c r="H51" s="271"/>
      <c r="I51" s="271"/>
    </row>
    <row r="52" spans="1:9" ht="17.25" customHeight="1" x14ac:dyDescent="0.2">
      <c r="A52" s="101" t="s">
        <v>42</v>
      </c>
      <c r="B52" s="272" t="s">
        <v>43</v>
      </c>
      <c r="C52" s="273"/>
      <c r="D52" s="273"/>
      <c r="E52" s="273"/>
      <c r="F52" s="273"/>
      <c r="G52" s="273"/>
      <c r="H52" s="274"/>
      <c r="I52" s="102" t="s">
        <v>19</v>
      </c>
    </row>
    <row r="53" spans="1:9" ht="15" x14ac:dyDescent="0.2">
      <c r="A53" s="9" t="s">
        <v>1</v>
      </c>
      <c r="B53" s="275" t="s">
        <v>44</v>
      </c>
      <c r="C53" s="276"/>
      <c r="D53" s="276"/>
      <c r="E53" s="276"/>
      <c r="F53" s="276"/>
      <c r="G53" s="276"/>
      <c r="H53" s="277"/>
      <c r="I53" s="38">
        <f>(H54*H55)-(I23*50%*H56)</f>
        <v>0</v>
      </c>
    </row>
    <row r="54" spans="1:9" ht="24.75" customHeight="1" x14ac:dyDescent="0.2">
      <c r="A54" s="9"/>
      <c r="B54" s="284" t="s">
        <v>45</v>
      </c>
      <c r="C54" s="285"/>
      <c r="D54" s="285"/>
      <c r="E54" s="285"/>
      <c r="F54" s="285"/>
      <c r="G54" s="286"/>
      <c r="H54" s="109">
        <v>0</v>
      </c>
      <c r="I54" s="33" t="s">
        <v>46</v>
      </c>
    </row>
    <row r="55" spans="1:9" ht="12.75" customHeight="1" x14ac:dyDescent="0.2">
      <c r="A55" s="12"/>
      <c r="B55" s="284" t="s">
        <v>117</v>
      </c>
      <c r="C55" s="285"/>
      <c r="D55" s="285"/>
      <c r="E55" s="285"/>
      <c r="F55" s="285"/>
      <c r="G55" s="286"/>
      <c r="H55" s="110">
        <v>0</v>
      </c>
      <c r="I55" s="39" t="s">
        <v>46</v>
      </c>
    </row>
    <row r="56" spans="1:9" ht="12.75" customHeight="1" x14ac:dyDescent="0.2">
      <c r="A56" s="9"/>
      <c r="B56" s="284" t="s">
        <v>47</v>
      </c>
      <c r="C56" s="285"/>
      <c r="D56" s="285"/>
      <c r="E56" s="285"/>
      <c r="F56" s="285"/>
      <c r="G56" s="286"/>
      <c r="H56" s="111">
        <v>0</v>
      </c>
      <c r="I56" s="33"/>
    </row>
    <row r="57" spans="1:9" ht="15" customHeight="1" x14ac:dyDescent="0.2">
      <c r="A57" s="9" t="s">
        <v>3</v>
      </c>
      <c r="B57" s="211" t="s">
        <v>48</v>
      </c>
      <c r="C57" s="211"/>
      <c r="D57" s="211"/>
      <c r="E57" s="211"/>
      <c r="F57" s="211"/>
      <c r="G57" s="211"/>
      <c r="H57" s="37"/>
      <c r="I57" s="115">
        <v>0</v>
      </c>
    </row>
    <row r="58" spans="1:9" ht="17.25" customHeight="1" x14ac:dyDescent="0.2">
      <c r="A58" s="9" t="s">
        <v>5</v>
      </c>
      <c r="B58" s="211" t="s">
        <v>49</v>
      </c>
      <c r="C58" s="211"/>
      <c r="D58" s="211"/>
      <c r="E58" s="211"/>
      <c r="F58" s="211"/>
      <c r="G58" s="211"/>
      <c r="H58" s="13"/>
      <c r="I58" s="115">
        <v>0</v>
      </c>
    </row>
    <row r="59" spans="1:9" ht="28.5" customHeight="1" x14ac:dyDescent="0.2">
      <c r="A59" s="9" t="s">
        <v>7</v>
      </c>
      <c r="B59" s="211" t="s">
        <v>86</v>
      </c>
      <c r="C59" s="211"/>
      <c r="D59" s="211"/>
      <c r="E59" s="211"/>
      <c r="F59" s="211"/>
      <c r="G59" s="211"/>
      <c r="H59" s="13"/>
      <c r="I59" s="116">
        <v>0</v>
      </c>
    </row>
    <row r="60" spans="1:9" ht="22.5" customHeight="1" x14ac:dyDescent="0.2">
      <c r="A60" s="9" t="s">
        <v>21</v>
      </c>
      <c r="B60" s="211" t="s">
        <v>212</v>
      </c>
      <c r="C60" s="211"/>
      <c r="D60" s="211"/>
      <c r="E60" s="211"/>
      <c r="F60" s="211"/>
      <c r="G60" s="211"/>
      <c r="H60" s="13"/>
      <c r="I60" s="116">
        <v>0</v>
      </c>
    </row>
    <row r="61" spans="1:9" ht="22.5" customHeight="1" x14ac:dyDescent="0.2">
      <c r="A61" s="9" t="s">
        <v>23</v>
      </c>
      <c r="B61" s="211" t="s">
        <v>87</v>
      </c>
      <c r="C61" s="211"/>
      <c r="D61" s="211"/>
      <c r="E61" s="211"/>
      <c r="F61" s="211"/>
      <c r="G61" s="211"/>
      <c r="H61" s="13"/>
      <c r="I61" s="116">
        <v>0</v>
      </c>
    </row>
    <row r="62" spans="1:9" ht="19.5" customHeight="1" x14ac:dyDescent="0.2">
      <c r="A62" s="14"/>
      <c r="B62" s="278" t="s">
        <v>31</v>
      </c>
      <c r="C62" s="279"/>
      <c r="D62" s="279"/>
      <c r="E62" s="279"/>
      <c r="F62" s="279"/>
      <c r="G62" s="279"/>
      <c r="H62" s="280"/>
      <c r="I62" s="35">
        <f>SUM(I53:I61)</f>
        <v>0</v>
      </c>
    </row>
    <row r="63" spans="1:9" ht="30.75" customHeight="1" x14ac:dyDescent="0.2">
      <c r="A63" s="264" t="s">
        <v>50</v>
      </c>
      <c r="B63" s="265"/>
      <c r="C63" s="265"/>
      <c r="D63" s="265"/>
      <c r="E63" s="265"/>
      <c r="F63" s="265"/>
      <c r="G63" s="265"/>
      <c r="H63" s="265"/>
      <c r="I63" s="266"/>
    </row>
    <row r="64" spans="1:9" ht="20.25" customHeight="1" x14ac:dyDescent="0.2">
      <c r="A64" s="103">
        <v>2</v>
      </c>
      <c r="B64" s="281" t="s">
        <v>51</v>
      </c>
      <c r="C64" s="282"/>
      <c r="D64" s="282"/>
      <c r="E64" s="282"/>
      <c r="F64" s="282"/>
      <c r="G64" s="282"/>
      <c r="H64" s="283"/>
      <c r="I64" s="104" t="s">
        <v>19</v>
      </c>
    </row>
    <row r="65" spans="1:9" ht="12.75" customHeight="1" x14ac:dyDescent="0.2">
      <c r="A65" s="9" t="s">
        <v>29</v>
      </c>
      <c r="B65" s="202" t="s">
        <v>30</v>
      </c>
      <c r="C65" s="203"/>
      <c r="D65" s="203"/>
      <c r="E65" s="203"/>
      <c r="F65" s="203"/>
      <c r="G65" s="203"/>
      <c r="H65" s="204"/>
      <c r="I65" s="33">
        <f>I36</f>
        <v>0</v>
      </c>
    </row>
    <row r="66" spans="1:9" ht="12.75" customHeight="1" x14ac:dyDescent="0.2">
      <c r="A66" s="9" t="s">
        <v>32</v>
      </c>
      <c r="B66" s="202" t="s">
        <v>33</v>
      </c>
      <c r="C66" s="203"/>
      <c r="D66" s="203"/>
      <c r="E66" s="203"/>
      <c r="F66" s="203"/>
      <c r="G66" s="203"/>
      <c r="H66" s="204"/>
      <c r="I66" s="33">
        <f>I50</f>
        <v>0</v>
      </c>
    </row>
    <row r="67" spans="1:9" ht="12.75" customHeight="1" x14ac:dyDescent="0.2">
      <c r="A67" s="9" t="s">
        <v>42</v>
      </c>
      <c r="B67" s="202" t="s">
        <v>43</v>
      </c>
      <c r="C67" s="203"/>
      <c r="D67" s="203"/>
      <c r="E67" s="203"/>
      <c r="F67" s="203"/>
      <c r="G67" s="203"/>
      <c r="H67" s="204"/>
      <c r="I67" s="33">
        <f>I62</f>
        <v>0</v>
      </c>
    </row>
    <row r="68" spans="1:9" ht="14.25" x14ac:dyDescent="0.2">
      <c r="A68" s="278" t="s">
        <v>27</v>
      </c>
      <c r="B68" s="279"/>
      <c r="C68" s="279"/>
      <c r="D68" s="279"/>
      <c r="E68" s="279"/>
      <c r="F68" s="279"/>
      <c r="G68" s="279"/>
      <c r="H68" s="280"/>
      <c r="I68" s="35">
        <f>SUM(I65:I67)</f>
        <v>0</v>
      </c>
    </row>
    <row r="69" spans="1:9" ht="14.25" x14ac:dyDescent="0.2">
      <c r="A69" s="223"/>
      <c r="B69" s="224"/>
      <c r="C69" s="224"/>
      <c r="D69" s="224"/>
      <c r="E69" s="224"/>
      <c r="F69" s="224"/>
      <c r="G69" s="224"/>
      <c r="H69" s="224"/>
      <c r="I69" s="225"/>
    </row>
    <row r="70" spans="1:9" ht="26.25" customHeight="1" x14ac:dyDescent="0.2">
      <c r="A70" s="264" t="s">
        <v>52</v>
      </c>
      <c r="B70" s="265"/>
      <c r="C70" s="265"/>
      <c r="D70" s="265"/>
      <c r="E70" s="265"/>
      <c r="F70" s="265"/>
      <c r="G70" s="265"/>
      <c r="H70" s="265"/>
      <c r="I70" s="266"/>
    </row>
    <row r="71" spans="1:9" ht="26.25" customHeight="1" x14ac:dyDescent="0.2">
      <c r="A71" s="94">
        <v>3</v>
      </c>
      <c r="B71" s="229" t="s">
        <v>104</v>
      </c>
      <c r="C71" s="230"/>
      <c r="D71" s="230"/>
      <c r="E71" s="230"/>
      <c r="F71" s="230"/>
      <c r="G71" s="231"/>
      <c r="H71" s="94" t="s">
        <v>103</v>
      </c>
      <c r="I71" s="95" t="s">
        <v>19</v>
      </c>
    </row>
    <row r="72" spans="1:9" ht="39" customHeight="1" x14ac:dyDescent="0.2">
      <c r="A72" s="9" t="s">
        <v>1</v>
      </c>
      <c r="B72" s="238" t="s">
        <v>95</v>
      </c>
      <c r="C72" s="238"/>
      <c r="D72" s="238"/>
      <c r="E72" s="238"/>
      <c r="F72" s="238"/>
      <c r="G72" s="238"/>
      <c r="H72" s="29"/>
      <c r="I72" s="40">
        <f>(I30+I49+I36+I62)/12*73.26%</f>
        <v>0</v>
      </c>
    </row>
    <row r="73" spans="1:9" ht="15" x14ac:dyDescent="0.2">
      <c r="A73" s="9" t="s">
        <v>3</v>
      </c>
      <c r="B73" s="287" t="s">
        <v>53</v>
      </c>
      <c r="C73" s="287"/>
      <c r="D73" s="287"/>
      <c r="E73" s="287"/>
      <c r="F73" s="287"/>
      <c r="G73" s="287"/>
      <c r="H73" s="6">
        <v>0.08</v>
      </c>
      <c r="I73" s="33">
        <f>I72*H73</f>
        <v>0</v>
      </c>
    </row>
    <row r="74" spans="1:9" ht="12.75" customHeight="1" x14ac:dyDescent="0.2">
      <c r="A74" s="15" t="s">
        <v>5</v>
      </c>
      <c r="B74" s="238" t="s">
        <v>54</v>
      </c>
      <c r="C74" s="238"/>
      <c r="D74" s="238"/>
      <c r="E74" s="238"/>
      <c r="F74" s="238"/>
      <c r="G74" s="238"/>
      <c r="H74" s="29"/>
      <c r="I74" s="41">
        <f>I49*50%</f>
        <v>0</v>
      </c>
    </row>
    <row r="75" spans="1:9" ht="17.25" customHeight="1" x14ac:dyDescent="0.2">
      <c r="A75" s="15" t="s">
        <v>7</v>
      </c>
      <c r="B75" s="238" t="s">
        <v>96</v>
      </c>
      <c r="C75" s="238"/>
      <c r="D75" s="238"/>
      <c r="E75" s="238"/>
      <c r="F75" s="238"/>
      <c r="G75" s="238"/>
      <c r="H75" s="29"/>
      <c r="I75" s="41">
        <f>(I30+I68)/12*8.14%</f>
        <v>0</v>
      </c>
    </row>
    <row r="76" spans="1:9" ht="15" x14ac:dyDescent="0.2">
      <c r="A76" s="9" t="s">
        <v>21</v>
      </c>
      <c r="B76" s="287" t="s">
        <v>55</v>
      </c>
      <c r="C76" s="287"/>
      <c r="D76" s="287"/>
      <c r="E76" s="287"/>
      <c r="F76" s="287"/>
      <c r="G76" s="287"/>
      <c r="H76" s="6"/>
      <c r="I76" s="33">
        <f>I75*8.14%</f>
        <v>0</v>
      </c>
    </row>
    <row r="77" spans="1:9" ht="12.75" customHeight="1" x14ac:dyDescent="0.2">
      <c r="A77" s="15" t="s">
        <v>23</v>
      </c>
      <c r="B77" s="238" t="s">
        <v>56</v>
      </c>
      <c r="C77" s="238"/>
      <c r="D77" s="238"/>
      <c r="E77" s="238"/>
      <c r="F77" s="238"/>
      <c r="G77" s="238"/>
      <c r="H77" s="29"/>
      <c r="I77" s="41">
        <f>(I49*50%)</f>
        <v>0</v>
      </c>
    </row>
    <row r="78" spans="1:9" ht="14.25" x14ac:dyDescent="0.2">
      <c r="A78" s="278" t="s">
        <v>27</v>
      </c>
      <c r="B78" s="279"/>
      <c r="C78" s="279"/>
      <c r="D78" s="279"/>
      <c r="E78" s="279"/>
      <c r="F78" s="279"/>
      <c r="G78" s="279"/>
      <c r="H78" s="280"/>
      <c r="I78" s="35">
        <f>SUM(I72:I77)</f>
        <v>0</v>
      </c>
    </row>
    <row r="79" spans="1:9" ht="14.25" x14ac:dyDescent="0.2">
      <c r="A79" s="291" t="s">
        <v>126</v>
      </c>
      <c r="B79" s="291"/>
      <c r="C79" s="291"/>
      <c r="D79" s="291"/>
      <c r="E79" s="291"/>
      <c r="F79" s="291"/>
      <c r="G79" s="291"/>
      <c r="H79" s="153" t="s">
        <v>122</v>
      </c>
      <c r="I79" s="62">
        <f>I30</f>
        <v>0</v>
      </c>
    </row>
    <row r="80" spans="1:9" ht="14.25" x14ac:dyDescent="0.2">
      <c r="A80" s="291"/>
      <c r="B80" s="291"/>
      <c r="C80" s="291"/>
      <c r="D80" s="291"/>
      <c r="E80" s="291"/>
      <c r="F80" s="291"/>
      <c r="G80" s="291"/>
      <c r="H80" s="153" t="s">
        <v>127</v>
      </c>
      <c r="I80" s="62">
        <f>I68</f>
        <v>0</v>
      </c>
    </row>
    <row r="81" spans="1:9" ht="14.25" x14ac:dyDescent="0.2">
      <c r="A81" s="291"/>
      <c r="B81" s="291"/>
      <c r="C81" s="291"/>
      <c r="D81" s="291"/>
      <c r="E81" s="291"/>
      <c r="F81" s="291"/>
      <c r="G81" s="291"/>
      <c r="H81" s="153" t="s">
        <v>128</v>
      </c>
      <c r="I81" s="62">
        <f>I78</f>
        <v>0</v>
      </c>
    </row>
    <row r="82" spans="1:9" ht="14.25" x14ac:dyDescent="0.2">
      <c r="A82" s="291"/>
      <c r="B82" s="291"/>
      <c r="C82" s="291"/>
      <c r="D82" s="291"/>
      <c r="E82" s="291"/>
      <c r="F82" s="291"/>
      <c r="G82" s="291"/>
      <c r="H82" s="63" t="s">
        <v>27</v>
      </c>
      <c r="I82" s="64">
        <f>SUM(I79:I81)</f>
        <v>0</v>
      </c>
    </row>
    <row r="83" spans="1:9" ht="26.25" customHeight="1" x14ac:dyDescent="0.2">
      <c r="A83" s="226" t="s">
        <v>57</v>
      </c>
      <c r="B83" s="227"/>
      <c r="C83" s="227"/>
      <c r="D83" s="227"/>
      <c r="E83" s="227"/>
      <c r="F83" s="227"/>
      <c r="G83" s="227"/>
      <c r="H83" s="227"/>
      <c r="I83" s="228"/>
    </row>
    <row r="84" spans="1:9" ht="14.25" x14ac:dyDescent="0.2">
      <c r="A84" s="105" t="s">
        <v>58</v>
      </c>
      <c r="B84" s="292" t="s">
        <v>59</v>
      </c>
      <c r="C84" s="292"/>
      <c r="D84" s="292"/>
      <c r="E84" s="292"/>
      <c r="F84" s="292"/>
      <c r="G84" s="292"/>
      <c r="H84" s="94" t="s">
        <v>103</v>
      </c>
      <c r="I84" s="106" t="s">
        <v>19</v>
      </c>
    </row>
    <row r="85" spans="1:9" ht="24.75" customHeight="1" x14ac:dyDescent="0.2">
      <c r="A85" s="9" t="s">
        <v>1</v>
      </c>
      <c r="B85" s="238" t="s">
        <v>118</v>
      </c>
      <c r="C85" s="238"/>
      <c r="D85" s="238"/>
      <c r="E85" s="238"/>
      <c r="F85" s="238"/>
      <c r="G85" s="238"/>
      <c r="H85" s="29">
        <v>1.01E-2</v>
      </c>
      <c r="I85" s="33">
        <f>H85*I82</f>
        <v>0</v>
      </c>
    </row>
    <row r="86" spans="1:9" ht="15" x14ac:dyDescent="0.2">
      <c r="A86" s="9" t="s">
        <v>3</v>
      </c>
      <c r="B86" s="287" t="s">
        <v>59</v>
      </c>
      <c r="C86" s="287"/>
      <c r="D86" s="287"/>
      <c r="E86" s="287"/>
      <c r="F86" s="287"/>
      <c r="G86" s="287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87" t="s">
        <v>97</v>
      </c>
      <c r="C87" s="287"/>
      <c r="D87" s="287"/>
      <c r="E87" s="287"/>
      <c r="F87" s="287"/>
      <c r="G87" s="287"/>
      <c r="H87" s="65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7" t="s">
        <v>98</v>
      </c>
      <c r="C88" s="287"/>
      <c r="D88" s="287"/>
      <c r="E88" s="287"/>
      <c r="F88" s="287"/>
      <c r="G88" s="287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7" t="s">
        <v>99</v>
      </c>
      <c r="C89" s="287"/>
      <c r="D89" s="287"/>
      <c r="E89" s="287"/>
      <c r="F89" s="287"/>
      <c r="G89" s="287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7" t="s">
        <v>26</v>
      </c>
      <c r="C90" s="287"/>
      <c r="D90" s="287"/>
      <c r="E90" s="287"/>
      <c r="F90" s="287"/>
      <c r="G90" s="287"/>
      <c r="H90" s="6"/>
      <c r="I90" s="33"/>
    </row>
    <row r="91" spans="1:9" ht="14.25" x14ac:dyDescent="0.2">
      <c r="A91" s="278" t="s">
        <v>31</v>
      </c>
      <c r="B91" s="279"/>
      <c r="C91" s="279"/>
      <c r="D91" s="279"/>
      <c r="E91" s="279"/>
      <c r="F91" s="279"/>
      <c r="G91" s="279"/>
      <c r="H91" s="280"/>
      <c r="I91" s="35">
        <f>SUM(I85:I89)</f>
        <v>0</v>
      </c>
    </row>
    <row r="92" spans="1:9" ht="14.25" x14ac:dyDescent="0.2">
      <c r="A92" s="105" t="s">
        <v>60</v>
      </c>
      <c r="B92" s="288" t="s">
        <v>61</v>
      </c>
      <c r="C92" s="289"/>
      <c r="D92" s="289"/>
      <c r="E92" s="289"/>
      <c r="F92" s="289"/>
      <c r="G92" s="289"/>
      <c r="H92" s="290"/>
      <c r="I92" s="106" t="s">
        <v>19</v>
      </c>
    </row>
    <row r="93" spans="1:9" ht="12.75" customHeight="1" x14ac:dyDescent="0.2">
      <c r="A93" s="9" t="s">
        <v>1</v>
      </c>
      <c r="B93" s="211" t="s">
        <v>62</v>
      </c>
      <c r="C93" s="211"/>
      <c r="D93" s="211"/>
      <c r="E93" s="211"/>
      <c r="F93" s="211"/>
      <c r="G93" s="211"/>
      <c r="H93" s="42"/>
      <c r="I93" s="43">
        <f>(I82/220*15)</f>
        <v>0</v>
      </c>
    </row>
    <row r="94" spans="1:9" ht="15" x14ac:dyDescent="0.2">
      <c r="A94" s="9" t="s">
        <v>3</v>
      </c>
      <c r="B94" s="293" t="s">
        <v>63</v>
      </c>
      <c r="C94" s="293"/>
      <c r="D94" s="293"/>
      <c r="E94" s="293"/>
      <c r="F94" s="293"/>
      <c r="G94" s="293"/>
      <c r="H94" s="44">
        <f>H50</f>
        <v>0.34</v>
      </c>
      <c r="I94" s="43">
        <f>I93*H94</f>
        <v>0</v>
      </c>
    </row>
    <row r="95" spans="1:9" ht="14.25" x14ac:dyDescent="0.2">
      <c r="A95" s="278" t="s">
        <v>31</v>
      </c>
      <c r="B95" s="279"/>
      <c r="C95" s="279"/>
      <c r="D95" s="279"/>
      <c r="E95" s="279"/>
      <c r="F95" s="279"/>
      <c r="G95" s="279"/>
      <c r="H95" s="280"/>
      <c r="I95" s="30">
        <f>SUM(I93:I94)</f>
        <v>0</v>
      </c>
    </row>
    <row r="96" spans="1:9" ht="21.75" customHeight="1" x14ac:dyDescent="0.2">
      <c r="A96" s="264" t="s">
        <v>64</v>
      </c>
      <c r="B96" s="265"/>
      <c r="C96" s="265"/>
      <c r="D96" s="265"/>
      <c r="E96" s="265"/>
      <c r="F96" s="265"/>
      <c r="G96" s="265"/>
      <c r="H96" s="265"/>
      <c r="I96" s="266"/>
    </row>
    <row r="97" spans="1:9" ht="12.75" customHeight="1" x14ac:dyDescent="0.2">
      <c r="A97" s="154">
        <v>4</v>
      </c>
      <c r="B97" s="229" t="s">
        <v>65</v>
      </c>
      <c r="C97" s="230"/>
      <c r="D97" s="230"/>
      <c r="E97" s="230"/>
      <c r="F97" s="230"/>
      <c r="G97" s="230"/>
      <c r="H97" s="231"/>
      <c r="I97" s="98" t="s">
        <v>19</v>
      </c>
    </row>
    <row r="98" spans="1:9" ht="12.75" customHeight="1" x14ac:dyDescent="0.2">
      <c r="A98" s="9" t="s">
        <v>58</v>
      </c>
      <c r="B98" s="211" t="s">
        <v>59</v>
      </c>
      <c r="C98" s="211"/>
      <c r="D98" s="211"/>
      <c r="E98" s="211"/>
      <c r="F98" s="211"/>
      <c r="G98" s="211"/>
      <c r="H98" s="16"/>
      <c r="I98" s="33">
        <f>I91</f>
        <v>0</v>
      </c>
    </row>
    <row r="99" spans="1:9" ht="12.75" customHeight="1" x14ac:dyDescent="0.2">
      <c r="A99" s="9" t="s">
        <v>60</v>
      </c>
      <c r="B99" s="211" t="s">
        <v>61</v>
      </c>
      <c r="C99" s="211"/>
      <c r="D99" s="211"/>
      <c r="E99" s="211"/>
      <c r="F99" s="211"/>
      <c r="G99" s="211"/>
      <c r="H99" s="16"/>
      <c r="I99" s="33">
        <f>I95</f>
        <v>0</v>
      </c>
    </row>
    <row r="100" spans="1:9" ht="14.25" x14ac:dyDescent="0.2">
      <c r="A100" s="278" t="s">
        <v>27</v>
      </c>
      <c r="B100" s="279"/>
      <c r="C100" s="279"/>
      <c r="D100" s="279"/>
      <c r="E100" s="279"/>
      <c r="F100" s="279"/>
      <c r="G100" s="279"/>
      <c r="H100" s="280"/>
      <c r="I100" s="35">
        <f>SUM(I98:I99)</f>
        <v>0</v>
      </c>
    </row>
    <row r="101" spans="1:9" ht="14.25" x14ac:dyDescent="0.2">
      <c r="A101" s="223"/>
      <c r="B101" s="224"/>
      <c r="C101" s="224"/>
      <c r="D101" s="224"/>
      <c r="E101" s="224"/>
      <c r="F101" s="224"/>
      <c r="G101" s="224"/>
      <c r="H101" s="224"/>
      <c r="I101" s="225"/>
    </row>
    <row r="102" spans="1:9" ht="18.75" customHeight="1" x14ac:dyDescent="0.2">
      <c r="A102" s="226" t="s">
        <v>66</v>
      </c>
      <c r="B102" s="227"/>
      <c r="C102" s="227"/>
      <c r="D102" s="227"/>
      <c r="E102" s="227"/>
      <c r="F102" s="227"/>
      <c r="G102" s="227"/>
      <c r="H102" s="227"/>
      <c r="I102" s="228"/>
    </row>
    <row r="103" spans="1:9" ht="12.75" customHeight="1" x14ac:dyDescent="0.2">
      <c r="A103" s="154">
        <v>5</v>
      </c>
      <c r="B103" s="229" t="s">
        <v>67</v>
      </c>
      <c r="C103" s="230"/>
      <c r="D103" s="230"/>
      <c r="E103" s="230"/>
      <c r="F103" s="230"/>
      <c r="G103" s="230"/>
      <c r="H103" s="231"/>
      <c r="I103" s="98" t="s">
        <v>19</v>
      </c>
    </row>
    <row r="104" spans="1:9" ht="15" customHeight="1" x14ac:dyDescent="0.2">
      <c r="A104" s="9" t="s">
        <v>1</v>
      </c>
      <c r="B104" s="202" t="s">
        <v>68</v>
      </c>
      <c r="C104" s="203"/>
      <c r="D104" s="203"/>
      <c r="E104" s="203"/>
      <c r="F104" s="203"/>
      <c r="G104" s="203"/>
      <c r="H104" s="204"/>
      <c r="I104" s="33">
        <f>UNIF</f>
        <v>0</v>
      </c>
    </row>
    <row r="105" spans="1:9" ht="12.75" customHeight="1" x14ac:dyDescent="0.2">
      <c r="A105" s="9" t="s">
        <v>3</v>
      </c>
      <c r="B105" s="202" t="s">
        <v>69</v>
      </c>
      <c r="C105" s="203"/>
      <c r="D105" s="203"/>
      <c r="E105" s="203"/>
      <c r="F105" s="203"/>
      <c r="G105" s="203"/>
      <c r="H105" s="204"/>
      <c r="I105" s="112">
        <v>0</v>
      </c>
    </row>
    <row r="106" spans="1:9" ht="15" x14ac:dyDescent="0.2">
      <c r="A106" s="9" t="s">
        <v>5</v>
      </c>
      <c r="B106" s="275" t="s">
        <v>70</v>
      </c>
      <c r="C106" s="276"/>
      <c r="D106" s="276"/>
      <c r="E106" s="276"/>
      <c r="F106" s="276"/>
      <c r="G106" s="276"/>
      <c r="H106" s="277"/>
      <c r="I106" s="155">
        <f>EQUIP</f>
        <v>0</v>
      </c>
    </row>
    <row r="107" spans="1:9" ht="12.75" customHeight="1" x14ac:dyDescent="0.2">
      <c r="A107" s="9" t="s">
        <v>7</v>
      </c>
      <c r="B107" s="202" t="s">
        <v>213</v>
      </c>
      <c r="C107" s="203"/>
      <c r="D107" s="203"/>
      <c r="E107" s="203"/>
      <c r="F107" s="203"/>
      <c r="G107" s="203"/>
      <c r="H107" s="204"/>
      <c r="I107" s="38">
        <f>ARMAM.</f>
        <v>0</v>
      </c>
    </row>
    <row r="108" spans="1:9" ht="14.25" x14ac:dyDescent="0.2">
      <c r="A108" s="278" t="s">
        <v>27</v>
      </c>
      <c r="B108" s="279"/>
      <c r="C108" s="279"/>
      <c r="D108" s="279"/>
      <c r="E108" s="279"/>
      <c r="F108" s="279"/>
      <c r="G108" s="279"/>
      <c r="H108" s="280"/>
      <c r="I108" s="45">
        <f>ROUND(SUM(I104:I107),2)</f>
        <v>0</v>
      </c>
    </row>
    <row r="109" spans="1:9" ht="14.25" customHeight="1" x14ac:dyDescent="0.2">
      <c r="A109" s="294" t="s">
        <v>129</v>
      </c>
      <c r="B109" s="295"/>
      <c r="C109" s="295"/>
      <c r="D109" s="295"/>
      <c r="E109" s="295"/>
      <c r="F109" s="295"/>
      <c r="G109" s="296"/>
      <c r="H109" s="153" t="s">
        <v>122</v>
      </c>
      <c r="I109" s="66">
        <f>I30</f>
        <v>0</v>
      </c>
    </row>
    <row r="110" spans="1:9" ht="14.25" x14ac:dyDescent="0.2">
      <c r="A110" s="297"/>
      <c r="B110" s="298"/>
      <c r="C110" s="298"/>
      <c r="D110" s="298"/>
      <c r="E110" s="298"/>
      <c r="F110" s="298"/>
      <c r="G110" s="299"/>
      <c r="H110" s="153" t="s">
        <v>127</v>
      </c>
      <c r="I110" s="66">
        <f>I68</f>
        <v>0</v>
      </c>
    </row>
    <row r="111" spans="1:9" ht="14.25" x14ac:dyDescent="0.2">
      <c r="A111" s="297"/>
      <c r="B111" s="298"/>
      <c r="C111" s="298"/>
      <c r="D111" s="298"/>
      <c r="E111" s="298"/>
      <c r="F111" s="298"/>
      <c r="G111" s="299"/>
      <c r="H111" s="153" t="s">
        <v>128</v>
      </c>
      <c r="I111" s="66">
        <f>I78</f>
        <v>0</v>
      </c>
    </row>
    <row r="112" spans="1:9" ht="14.25" x14ac:dyDescent="0.2">
      <c r="A112" s="297"/>
      <c r="B112" s="298"/>
      <c r="C112" s="298"/>
      <c r="D112" s="298"/>
      <c r="E112" s="298"/>
      <c r="F112" s="298"/>
      <c r="G112" s="299"/>
      <c r="H112" s="153" t="s">
        <v>130</v>
      </c>
      <c r="I112" s="66">
        <f>I100</f>
        <v>0</v>
      </c>
    </row>
    <row r="113" spans="1:9" ht="14.25" x14ac:dyDescent="0.2">
      <c r="A113" s="297"/>
      <c r="B113" s="298"/>
      <c r="C113" s="298"/>
      <c r="D113" s="298"/>
      <c r="E113" s="298"/>
      <c r="F113" s="298"/>
      <c r="G113" s="299"/>
      <c r="H113" s="153" t="s">
        <v>131</v>
      </c>
      <c r="I113" s="64">
        <f>I108</f>
        <v>0</v>
      </c>
    </row>
    <row r="114" spans="1:9" ht="14.25" x14ac:dyDescent="0.2">
      <c r="A114" s="300"/>
      <c r="B114" s="301"/>
      <c r="C114" s="301"/>
      <c r="D114" s="301"/>
      <c r="E114" s="301"/>
      <c r="F114" s="301"/>
      <c r="G114" s="302"/>
      <c r="H114" s="153" t="s">
        <v>27</v>
      </c>
      <c r="I114" s="67">
        <f>SUM(I109:I113)</f>
        <v>0</v>
      </c>
    </row>
    <row r="115" spans="1:9" ht="24" customHeight="1" x14ac:dyDescent="0.2">
      <c r="A115" s="303" t="s">
        <v>71</v>
      </c>
      <c r="B115" s="303"/>
      <c r="C115" s="303"/>
      <c r="D115" s="303"/>
      <c r="E115" s="303"/>
      <c r="F115" s="303"/>
      <c r="G115" s="303"/>
      <c r="H115" s="303"/>
      <c r="I115" s="303"/>
    </row>
    <row r="116" spans="1:9" ht="28.5" x14ac:dyDescent="0.2">
      <c r="A116" s="154">
        <v>6</v>
      </c>
      <c r="B116" s="288" t="s">
        <v>72</v>
      </c>
      <c r="C116" s="289"/>
      <c r="D116" s="289"/>
      <c r="E116" s="289"/>
      <c r="F116" s="289"/>
      <c r="G116" s="290"/>
      <c r="H116" s="97" t="s">
        <v>18</v>
      </c>
      <c r="I116" s="98" t="s">
        <v>19</v>
      </c>
    </row>
    <row r="117" spans="1:9" ht="15" x14ac:dyDescent="0.2">
      <c r="A117" s="9" t="s">
        <v>1</v>
      </c>
      <c r="B117" s="275" t="s">
        <v>73</v>
      </c>
      <c r="C117" s="276"/>
      <c r="D117" s="276"/>
      <c r="E117" s="276"/>
      <c r="F117" s="276"/>
      <c r="G117" s="277"/>
      <c r="H117" s="93">
        <v>0</v>
      </c>
      <c r="I117" s="33">
        <f>SUM(H117*I134)</f>
        <v>0</v>
      </c>
    </row>
    <row r="118" spans="1:9" ht="15" x14ac:dyDescent="0.2">
      <c r="A118" s="9" t="s">
        <v>3</v>
      </c>
      <c r="B118" s="275" t="s">
        <v>74</v>
      </c>
      <c r="C118" s="276"/>
      <c r="D118" s="276"/>
      <c r="E118" s="276"/>
      <c r="F118" s="276"/>
      <c r="G118" s="277"/>
      <c r="H118" s="93">
        <v>0</v>
      </c>
      <c r="I118" s="33">
        <f>H118*(I134+I117)</f>
        <v>0</v>
      </c>
    </row>
    <row r="119" spans="1:9" ht="15" x14ac:dyDescent="0.2">
      <c r="A119" s="9" t="s">
        <v>5</v>
      </c>
      <c r="B119" s="275" t="s">
        <v>75</v>
      </c>
      <c r="C119" s="276"/>
      <c r="D119" s="276"/>
      <c r="E119" s="276"/>
      <c r="F119" s="276"/>
      <c r="G119" s="277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5" t="s">
        <v>119</v>
      </c>
      <c r="C120" s="276"/>
      <c r="D120" s="276"/>
      <c r="E120" s="276"/>
      <c r="F120" s="276"/>
      <c r="G120" s="277"/>
      <c r="H120" s="6" t="s">
        <v>46</v>
      </c>
      <c r="I120" s="33" t="s">
        <v>46</v>
      </c>
    </row>
    <row r="121" spans="1:9" ht="12.75" customHeight="1" x14ac:dyDescent="0.2">
      <c r="A121" s="17"/>
      <c r="B121" s="202" t="s">
        <v>100</v>
      </c>
      <c r="C121" s="203"/>
      <c r="D121" s="203"/>
      <c r="E121" s="203"/>
      <c r="F121" s="203"/>
      <c r="G121" s="204"/>
      <c r="H121" s="92">
        <v>0</v>
      </c>
      <c r="I121" s="33">
        <f>SUM(H121*I136)</f>
        <v>0</v>
      </c>
    </row>
    <row r="122" spans="1:9" ht="12.75" customHeight="1" x14ac:dyDescent="0.2">
      <c r="A122" s="17"/>
      <c r="B122" s="202" t="s">
        <v>101</v>
      </c>
      <c r="C122" s="203"/>
      <c r="D122" s="203"/>
      <c r="E122" s="203"/>
      <c r="F122" s="203"/>
      <c r="G122" s="204"/>
      <c r="H122" s="92">
        <v>0</v>
      </c>
      <c r="I122" s="33">
        <f>SUM(H122*I136)</f>
        <v>0</v>
      </c>
    </row>
    <row r="123" spans="1:9" ht="12.75" customHeight="1" x14ac:dyDescent="0.2">
      <c r="A123" s="17"/>
      <c r="B123" s="202" t="s">
        <v>102</v>
      </c>
      <c r="C123" s="203"/>
      <c r="D123" s="203"/>
      <c r="E123" s="203"/>
      <c r="F123" s="203"/>
      <c r="G123" s="204"/>
      <c r="H123" s="92">
        <v>0</v>
      </c>
      <c r="I123" s="33">
        <f>SUM(H123*I136)</f>
        <v>0</v>
      </c>
    </row>
    <row r="124" spans="1:9" ht="14.25" x14ac:dyDescent="0.2">
      <c r="A124" s="278" t="s">
        <v>27</v>
      </c>
      <c r="B124" s="279"/>
      <c r="C124" s="279"/>
      <c r="D124" s="279"/>
      <c r="E124" s="279"/>
      <c r="F124" s="279"/>
      <c r="G124" s="279"/>
      <c r="H124" s="152"/>
      <c r="I124" s="35">
        <f>SUM(I117+I118+I121+I122+I123)</f>
        <v>0</v>
      </c>
    </row>
    <row r="125" spans="1:9" ht="14.25" x14ac:dyDescent="0.2">
      <c r="A125" s="304"/>
      <c r="B125" s="305"/>
      <c r="C125" s="305"/>
      <c r="D125" s="305"/>
      <c r="E125" s="305"/>
      <c r="F125" s="305"/>
      <c r="G125" s="305"/>
      <c r="H125" s="305"/>
      <c r="I125" s="306"/>
    </row>
    <row r="126" spans="1:9" ht="15" x14ac:dyDescent="0.2">
      <c r="A126" s="307"/>
      <c r="B126" s="308"/>
      <c r="C126" s="308"/>
      <c r="D126" s="308"/>
      <c r="E126" s="308"/>
      <c r="F126" s="308"/>
      <c r="G126" s="308"/>
      <c r="H126" s="308"/>
      <c r="I126" s="308"/>
    </row>
    <row r="127" spans="1:9" ht="19.5" customHeight="1" x14ac:dyDescent="0.2">
      <c r="A127" s="309" t="s">
        <v>105</v>
      </c>
      <c r="B127" s="310"/>
      <c r="C127" s="310"/>
      <c r="D127" s="310"/>
      <c r="E127" s="310"/>
      <c r="F127" s="310"/>
      <c r="G127" s="310"/>
      <c r="H127" s="310"/>
      <c r="I127" s="311"/>
    </row>
    <row r="128" spans="1:9" ht="12.75" customHeight="1" x14ac:dyDescent="0.2">
      <c r="A128" s="229" t="s">
        <v>76</v>
      </c>
      <c r="B128" s="230"/>
      <c r="C128" s="230"/>
      <c r="D128" s="230"/>
      <c r="E128" s="230"/>
      <c r="F128" s="230"/>
      <c r="G128" s="230"/>
      <c r="H128" s="231"/>
      <c r="I128" s="100" t="s">
        <v>19</v>
      </c>
    </row>
    <row r="129" spans="1:9" ht="12.75" customHeight="1" x14ac:dyDescent="0.2">
      <c r="A129" s="18" t="s">
        <v>1</v>
      </c>
      <c r="B129" s="202" t="s">
        <v>77</v>
      </c>
      <c r="C129" s="203"/>
      <c r="D129" s="203"/>
      <c r="E129" s="203"/>
      <c r="F129" s="203"/>
      <c r="G129" s="203"/>
      <c r="H129" s="204"/>
      <c r="I129" s="38">
        <f>I30</f>
        <v>0</v>
      </c>
    </row>
    <row r="130" spans="1:9" ht="12.75" customHeight="1" x14ac:dyDescent="0.2">
      <c r="A130" s="18" t="s">
        <v>3</v>
      </c>
      <c r="B130" s="202" t="s">
        <v>51</v>
      </c>
      <c r="C130" s="203"/>
      <c r="D130" s="203"/>
      <c r="E130" s="203"/>
      <c r="F130" s="203"/>
      <c r="G130" s="203"/>
      <c r="H130" s="204"/>
      <c r="I130" s="38">
        <f>I68</f>
        <v>0</v>
      </c>
    </row>
    <row r="131" spans="1:9" ht="12.75" customHeight="1" x14ac:dyDescent="0.2">
      <c r="A131" s="18" t="s">
        <v>5</v>
      </c>
      <c r="B131" s="202" t="s">
        <v>78</v>
      </c>
      <c r="C131" s="203"/>
      <c r="D131" s="203"/>
      <c r="E131" s="203"/>
      <c r="F131" s="203"/>
      <c r="G131" s="203"/>
      <c r="H131" s="204"/>
      <c r="I131" s="38">
        <f>I78</f>
        <v>0</v>
      </c>
    </row>
    <row r="132" spans="1:9" ht="12.75" customHeight="1" x14ac:dyDescent="0.2">
      <c r="A132" s="18" t="s">
        <v>7</v>
      </c>
      <c r="B132" s="202" t="s">
        <v>65</v>
      </c>
      <c r="C132" s="203"/>
      <c r="D132" s="203"/>
      <c r="E132" s="203"/>
      <c r="F132" s="203"/>
      <c r="G132" s="203"/>
      <c r="H132" s="204"/>
      <c r="I132" s="38">
        <f>I100</f>
        <v>0</v>
      </c>
    </row>
    <row r="133" spans="1:9" ht="12.75" customHeight="1" x14ac:dyDescent="0.2">
      <c r="A133" s="18" t="s">
        <v>21</v>
      </c>
      <c r="B133" s="202" t="s">
        <v>79</v>
      </c>
      <c r="C133" s="203"/>
      <c r="D133" s="203"/>
      <c r="E133" s="203"/>
      <c r="F133" s="203"/>
      <c r="G133" s="203"/>
      <c r="H133" s="204"/>
      <c r="I133" s="38">
        <f>I108</f>
        <v>0</v>
      </c>
    </row>
    <row r="134" spans="1:9" ht="12.75" customHeight="1" x14ac:dyDescent="0.25">
      <c r="A134" s="328" t="s">
        <v>80</v>
      </c>
      <c r="B134" s="329"/>
      <c r="C134" s="329"/>
      <c r="D134" s="329"/>
      <c r="E134" s="329"/>
      <c r="F134" s="329"/>
      <c r="G134" s="329"/>
      <c r="H134" s="330"/>
      <c r="I134" s="51">
        <f>SUM(I129:I133)</f>
        <v>0</v>
      </c>
    </row>
    <row r="135" spans="1:9" ht="12.75" customHeight="1" x14ac:dyDescent="0.2">
      <c r="A135" s="18" t="s">
        <v>23</v>
      </c>
      <c r="B135" s="202" t="s">
        <v>81</v>
      </c>
      <c r="C135" s="203"/>
      <c r="D135" s="203"/>
      <c r="E135" s="203"/>
      <c r="F135" s="203"/>
      <c r="G135" s="203"/>
      <c r="H135" s="204"/>
      <c r="I135" s="52">
        <f>I124</f>
        <v>0</v>
      </c>
    </row>
    <row r="136" spans="1:9" ht="12.75" customHeight="1" x14ac:dyDescent="0.2">
      <c r="A136" s="331" t="s">
        <v>82</v>
      </c>
      <c r="B136" s="332"/>
      <c r="C136" s="332"/>
      <c r="D136" s="332"/>
      <c r="E136" s="332"/>
      <c r="F136" s="332"/>
      <c r="G136" s="332"/>
      <c r="H136" s="333"/>
      <c r="I136" s="53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334" t="s">
        <v>106</v>
      </c>
      <c r="B139" s="334"/>
      <c r="C139" s="334"/>
      <c r="D139" s="334"/>
      <c r="E139" s="334"/>
      <c r="F139" s="334"/>
      <c r="G139" s="334"/>
      <c r="H139" s="334"/>
      <c r="I139" s="334"/>
    </row>
    <row r="140" spans="1:9" ht="41.25" customHeight="1" thickBot="1" x14ac:dyDescent="0.25">
      <c r="A140" s="49" t="s">
        <v>107</v>
      </c>
      <c r="B140" s="150" t="s">
        <v>83</v>
      </c>
      <c r="C140" s="108" t="s">
        <v>108</v>
      </c>
      <c r="D140" s="335" t="s">
        <v>109</v>
      </c>
      <c r="E140" s="336"/>
      <c r="F140" s="337"/>
      <c r="G140" s="151" t="s">
        <v>84</v>
      </c>
      <c r="H140" s="338" t="s">
        <v>110</v>
      </c>
      <c r="I140" s="339"/>
    </row>
    <row r="141" spans="1:9" ht="86.25" customHeight="1" thickBot="1" x14ac:dyDescent="0.25">
      <c r="A141" s="50" t="s">
        <v>132</v>
      </c>
      <c r="B141" s="59">
        <f>I136</f>
        <v>0</v>
      </c>
      <c r="C141" s="107">
        <v>2</v>
      </c>
      <c r="D141" s="315">
        <f>SUM(B141*C141)</f>
        <v>0</v>
      </c>
      <c r="E141" s="316"/>
      <c r="F141" s="317"/>
      <c r="G141" s="149">
        <v>1</v>
      </c>
      <c r="H141" s="318">
        <f>SUM(D141*G141)</f>
        <v>0</v>
      </c>
      <c r="I141" s="31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20" t="s">
        <v>111</v>
      </c>
      <c r="B143" s="321"/>
      <c r="C143" s="321"/>
      <c r="D143" s="321"/>
      <c r="E143" s="321"/>
      <c r="F143" s="322"/>
      <c r="G143" s="54"/>
      <c r="H143" s="54"/>
      <c r="I143" s="54"/>
    </row>
    <row r="144" spans="1:9" ht="15.75" thickBot="1" x14ac:dyDescent="0.3">
      <c r="A144" s="47"/>
      <c r="B144" s="323" t="s">
        <v>112</v>
      </c>
      <c r="C144" s="324"/>
      <c r="D144" s="324"/>
      <c r="E144" s="325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5" t="s">
        <v>114</v>
      </c>
      <c r="C145" s="56"/>
      <c r="D145" s="326" t="s">
        <v>115</v>
      </c>
      <c r="E145" s="327"/>
      <c r="F145" s="57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2" t="s">
        <v>116</v>
      </c>
      <c r="C146" s="313"/>
      <c r="D146" s="314"/>
      <c r="E146" s="58"/>
      <c r="F146" s="57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2" t="s">
        <v>235</v>
      </c>
      <c r="C147" s="313"/>
      <c r="D147" s="314"/>
      <c r="E147" s="58"/>
      <c r="F147" s="57">
        <f>F146*20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3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09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ht="12.75" customHeight="1" x14ac:dyDescent="0.2">
      <c r="A2" s="211" t="s">
        <v>207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">
      <c r="A3" s="211" t="s">
        <v>133</v>
      </c>
      <c r="B3" s="211"/>
      <c r="C3" s="211"/>
      <c r="D3" s="211"/>
      <c r="E3" s="211"/>
      <c r="F3" s="211"/>
      <c r="G3" s="211"/>
      <c r="H3" s="211"/>
      <c r="I3" s="211"/>
    </row>
    <row r="4" spans="1:9" ht="12.75" customHeight="1" x14ac:dyDescent="0.2">
      <c r="A4" s="211" t="s">
        <v>134</v>
      </c>
      <c r="B4" s="212"/>
      <c r="C4" s="212"/>
      <c r="D4" s="212"/>
      <c r="E4" s="212"/>
      <c r="F4" s="212"/>
      <c r="G4" s="212"/>
      <c r="H4" s="212"/>
      <c r="I4" s="212"/>
    </row>
    <row r="5" spans="1:9" ht="12.75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</row>
    <row r="6" spans="1:9" ht="21" customHeight="1" x14ac:dyDescent="0.2">
      <c r="A6" s="214" t="s">
        <v>0</v>
      </c>
      <c r="B6" s="215"/>
      <c r="C6" s="215"/>
      <c r="D6" s="215"/>
      <c r="E6" s="215"/>
      <c r="F6" s="215"/>
      <c r="G6" s="215"/>
      <c r="H6" s="215"/>
      <c r="I6" s="216"/>
    </row>
    <row r="7" spans="1:9" ht="12.75" customHeight="1" x14ac:dyDescent="0.2">
      <c r="A7" s="3" t="s">
        <v>1</v>
      </c>
      <c r="B7" s="197" t="s">
        <v>2</v>
      </c>
      <c r="C7" s="198"/>
      <c r="D7" s="198"/>
      <c r="E7" s="198"/>
      <c r="F7" s="198"/>
      <c r="G7" s="199"/>
      <c r="H7" s="200" t="s">
        <v>208</v>
      </c>
      <c r="I7" s="201"/>
    </row>
    <row r="8" spans="1:9" ht="12.75" customHeight="1" x14ac:dyDescent="0.2">
      <c r="A8" s="4" t="s">
        <v>3</v>
      </c>
      <c r="B8" s="202" t="s">
        <v>4</v>
      </c>
      <c r="C8" s="203"/>
      <c r="D8" s="203"/>
      <c r="E8" s="203"/>
      <c r="F8" s="203"/>
      <c r="G8" s="204"/>
      <c r="H8" s="205" t="s">
        <v>229</v>
      </c>
      <c r="I8" s="206"/>
    </row>
    <row r="9" spans="1:9" ht="12.75" customHeight="1" x14ac:dyDescent="0.2">
      <c r="A9" s="4" t="s">
        <v>5</v>
      </c>
      <c r="B9" s="202" t="s">
        <v>6</v>
      </c>
      <c r="C9" s="203"/>
      <c r="D9" s="203"/>
      <c r="E9" s="203"/>
      <c r="F9" s="203"/>
      <c r="G9" s="204"/>
      <c r="H9" s="207" t="s">
        <v>214</v>
      </c>
      <c r="I9" s="208"/>
    </row>
    <row r="10" spans="1:9" ht="12.75" customHeight="1" x14ac:dyDescent="0.2">
      <c r="A10" s="4" t="s">
        <v>7</v>
      </c>
      <c r="B10" s="202" t="s">
        <v>8</v>
      </c>
      <c r="C10" s="203"/>
      <c r="D10" s="203"/>
      <c r="E10" s="203"/>
      <c r="F10" s="203"/>
      <c r="G10" s="204"/>
      <c r="H10" s="205">
        <v>20</v>
      </c>
      <c r="I10" s="206"/>
    </row>
    <row r="11" spans="1:9" ht="12.75" customHeight="1" x14ac:dyDescent="0.2">
      <c r="A11" s="202" t="s">
        <v>9</v>
      </c>
      <c r="B11" s="203"/>
      <c r="C11" s="203"/>
      <c r="D11" s="203"/>
      <c r="E11" s="203"/>
      <c r="F11" s="203"/>
      <c r="G11" s="203"/>
      <c r="H11" s="203"/>
      <c r="I11" s="204"/>
    </row>
    <row r="12" spans="1:9" ht="14.25" x14ac:dyDescent="0.2">
      <c r="A12" s="223"/>
      <c r="B12" s="224"/>
      <c r="C12" s="224"/>
      <c r="D12" s="224"/>
      <c r="E12" s="224"/>
      <c r="F12" s="224"/>
      <c r="G12" s="224"/>
      <c r="H12" s="224"/>
      <c r="I12" s="225"/>
    </row>
    <row r="13" spans="1:9" ht="21.75" customHeight="1" x14ac:dyDescent="0.2">
      <c r="A13" s="226" t="s">
        <v>94</v>
      </c>
      <c r="B13" s="227"/>
      <c r="C13" s="227"/>
      <c r="D13" s="227"/>
      <c r="E13" s="227"/>
      <c r="F13" s="227"/>
      <c r="G13" s="227"/>
      <c r="H13" s="227"/>
      <c r="I13" s="228"/>
    </row>
    <row r="14" spans="1:9" ht="12.75" customHeight="1" x14ac:dyDescent="0.2">
      <c r="A14" s="229" t="s">
        <v>10</v>
      </c>
      <c r="B14" s="230"/>
      <c r="C14" s="230"/>
      <c r="D14" s="230"/>
      <c r="E14" s="230"/>
      <c r="F14" s="230"/>
      <c r="G14" s="230"/>
      <c r="H14" s="230"/>
      <c r="I14" s="231"/>
    </row>
    <row r="15" spans="1:9" ht="27" customHeight="1" x14ac:dyDescent="0.2">
      <c r="A15" s="4">
        <v>1</v>
      </c>
      <c r="B15" s="202" t="s">
        <v>11</v>
      </c>
      <c r="C15" s="203"/>
      <c r="D15" s="203"/>
      <c r="E15" s="203"/>
      <c r="F15" s="203"/>
      <c r="G15" s="204"/>
      <c r="H15" s="217" t="s">
        <v>230</v>
      </c>
      <c r="I15" s="218"/>
    </row>
    <row r="16" spans="1:9" ht="12.75" customHeight="1" x14ac:dyDescent="0.2">
      <c r="A16" s="4">
        <v>2</v>
      </c>
      <c r="B16" s="202" t="s">
        <v>12</v>
      </c>
      <c r="C16" s="203"/>
      <c r="D16" s="203"/>
      <c r="E16" s="203"/>
      <c r="F16" s="203"/>
      <c r="G16" s="204"/>
      <c r="H16" s="219" t="s">
        <v>209</v>
      </c>
      <c r="I16" s="220"/>
    </row>
    <row r="17" spans="1:9" ht="12.75" customHeight="1" x14ac:dyDescent="0.2">
      <c r="A17" s="4">
        <v>3</v>
      </c>
      <c r="B17" s="202" t="s">
        <v>13</v>
      </c>
      <c r="C17" s="203"/>
      <c r="D17" s="203"/>
      <c r="E17" s="203"/>
      <c r="F17" s="203"/>
      <c r="G17" s="204"/>
      <c r="H17" s="221">
        <v>0</v>
      </c>
      <c r="I17" s="222"/>
    </row>
    <row r="18" spans="1:9" ht="15" customHeight="1" x14ac:dyDescent="0.2">
      <c r="A18" s="4">
        <v>4</v>
      </c>
      <c r="B18" s="202" t="s">
        <v>14</v>
      </c>
      <c r="C18" s="203"/>
      <c r="D18" s="203"/>
      <c r="E18" s="203"/>
      <c r="F18" s="203"/>
      <c r="G18" s="204"/>
      <c r="H18" s="239" t="s">
        <v>215</v>
      </c>
      <c r="I18" s="240"/>
    </row>
    <row r="19" spans="1:9" ht="12.75" customHeight="1" x14ac:dyDescent="0.25">
      <c r="A19" s="5">
        <v>5</v>
      </c>
      <c r="B19" s="202" t="s">
        <v>15</v>
      </c>
      <c r="C19" s="203"/>
      <c r="D19" s="203"/>
      <c r="E19" s="203"/>
      <c r="F19" s="203"/>
      <c r="G19" s="204"/>
      <c r="H19" s="241" t="s">
        <v>211</v>
      </c>
      <c r="I19" s="242"/>
    </row>
    <row r="20" spans="1:9" ht="15" x14ac:dyDescent="0.2">
      <c r="A20" s="243"/>
      <c r="B20" s="244"/>
      <c r="C20" s="244"/>
      <c r="D20" s="244"/>
      <c r="E20" s="244"/>
      <c r="F20" s="244"/>
      <c r="G20" s="244"/>
      <c r="H20" s="244"/>
      <c r="I20" s="245"/>
    </row>
    <row r="21" spans="1:9" ht="23.25" customHeight="1" x14ac:dyDescent="0.2">
      <c r="A21" s="226" t="s">
        <v>16</v>
      </c>
      <c r="B21" s="227"/>
      <c r="C21" s="227"/>
      <c r="D21" s="227"/>
      <c r="E21" s="227"/>
      <c r="F21" s="227"/>
      <c r="G21" s="227"/>
      <c r="H21" s="227"/>
      <c r="I21" s="228"/>
    </row>
    <row r="22" spans="1:9" ht="12.75" customHeight="1" x14ac:dyDescent="0.2">
      <c r="A22" s="94">
        <v>1</v>
      </c>
      <c r="B22" s="229" t="s">
        <v>17</v>
      </c>
      <c r="C22" s="230"/>
      <c r="D22" s="230"/>
      <c r="E22" s="230"/>
      <c r="F22" s="230"/>
      <c r="G22" s="231"/>
      <c r="H22" s="94" t="s">
        <v>18</v>
      </c>
      <c r="I22" s="95" t="s">
        <v>19</v>
      </c>
    </row>
    <row r="23" spans="1:9" ht="12.75" customHeight="1" x14ac:dyDescent="0.2">
      <c r="A23" s="4" t="s">
        <v>1</v>
      </c>
      <c r="B23" s="202" t="s">
        <v>217</v>
      </c>
      <c r="C23" s="203"/>
      <c r="D23" s="203"/>
      <c r="E23" s="203"/>
      <c r="F23" s="203"/>
      <c r="G23" s="203"/>
      <c r="H23" s="204"/>
      <c r="I23" s="33">
        <f>H17</f>
        <v>0</v>
      </c>
    </row>
    <row r="24" spans="1:9" ht="12.75" customHeight="1" x14ac:dyDescent="0.2">
      <c r="A24" s="4" t="s">
        <v>3</v>
      </c>
      <c r="B24" s="232" t="s">
        <v>90</v>
      </c>
      <c r="C24" s="233"/>
      <c r="D24" s="233"/>
      <c r="E24" s="233"/>
      <c r="F24" s="233"/>
      <c r="G24" s="23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35" t="s">
        <v>91</v>
      </c>
      <c r="C25" s="236"/>
      <c r="D25" s="236"/>
      <c r="E25" s="236"/>
      <c r="F25" s="236"/>
      <c r="G25" s="237"/>
      <c r="I25" s="156"/>
    </row>
    <row r="26" spans="1:9" ht="12.75" customHeight="1" x14ac:dyDescent="0.2">
      <c r="A26" s="4" t="s">
        <v>7</v>
      </c>
      <c r="B26" s="238" t="s">
        <v>20</v>
      </c>
      <c r="C26" s="238"/>
      <c r="D26" s="238"/>
      <c r="E26" s="238"/>
      <c r="F26" s="238"/>
      <c r="G26" s="238"/>
      <c r="H26" s="4"/>
      <c r="I26" s="33">
        <f>(I23+I24)*58.33%*20%</f>
        <v>0</v>
      </c>
    </row>
    <row r="27" spans="1:9" ht="12.75" customHeight="1" x14ac:dyDescent="0.2">
      <c r="A27" s="4" t="s">
        <v>21</v>
      </c>
      <c r="B27" s="238" t="s">
        <v>22</v>
      </c>
      <c r="C27" s="238"/>
      <c r="D27" s="238"/>
      <c r="E27" s="238"/>
      <c r="F27" s="238"/>
      <c r="G27" s="238"/>
      <c r="H27" s="7"/>
      <c r="I27" s="33">
        <f>(I23+I24)*8.33%*1.2</f>
        <v>0</v>
      </c>
    </row>
    <row r="28" spans="1:9" ht="12.75" customHeight="1" x14ac:dyDescent="0.2">
      <c r="A28" s="4" t="s">
        <v>23</v>
      </c>
      <c r="B28" s="238" t="s">
        <v>24</v>
      </c>
      <c r="C28" s="238"/>
      <c r="D28" s="238"/>
      <c r="E28" s="238"/>
      <c r="F28" s="238"/>
      <c r="G28" s="238"/>
      <c r="H28" s="7"/>
      <c r="I28" s="33"/>
    </row>
    <row r="29" spans="1:9" ht="12.75" customHeight="1" x14ac:dyDescent="0.25">
      <c r="A29" s="8" t="s">
        <v>25</v>
      </c>
      <c r="B29" s="238" t="s">
        <v>210</v>
      </c>
      <c r="C29" s="238"/>
      <c r="D29" s="238"/>
      <c r="E29" s="238"/>
      <c r="F29" s="238"/>
      <c r="G29" s="238"/>
      <c r="H29" s="7"/>
      <c r="I29" s="33"/>
    </row>
    <row r="30" spans="1:9" ht="12.75" customHeight="1" x14ac:dyDescent="0.2">
      <c r="A30" s="261" t="s">
        <v>27</v>
      </c>
      <c r="B30" s="262"/>
      <c r="C30" s="262"/>
      <c r="D30" s="262"/>
      <c r="E30" s="262"/>
      <c r="F30" s="262"/>
      <c r="G30" s="262"/>
      <c r="H30" s="263"/>
      <c r="I30" s="32">
        <f>SUM(I23:I29)</f>
        <v>0</v>
      </c>
    </row>
    <row r="31" spans="1:9" ht="14.25" x14ac:dyDescent="0.2">
      <c r="A31" s="223"/>
      <c r="B31" s="224"/>
      <c r="C31" s="224"/>
      <c r="D31" s="224"/>
      <c r="E31" s="224"/>
      <c r="F31" s="224"/>
      <c r="G31" s="224"/>
      <c r="H31" s="224"/>
      <c r="I31" s="225"/>
    </row>
    <row r="32" spans="1:9" ht="23.25" customHeight="1" x14ac:dyDescent="0.2">
      <c r="A32" s="264" t="s">
        <v>28</v>
      </c>
      <c r="B32" s="265"/>
      <c r="C32" s="265"/>
      <c r="D32" s="265"/>
      <c r="E32" s="265"/>
      <c r="F32" s="265"/>
      <c r="G32" s="265"/>
      <c r="H32" s="265"/>
      <c r="I32" s="266"/>
    </row>
    <row r="33" spans="1:9" ht="18" customHeight="1" x14ac:dyDescent="0.2">
      <c r="A33" s="154" t="s">
        <v>29</v>
      </c>
      <c r="B33" s="214" t="s">
        <v>30</v>
      </c>
      <c r="C33" s="215"/>
      <c r="D33" s="215"/>
      <c r="E33" s="215"/>
      <c r="F33" s="215"/>
      <c r="G33" s="215"/>
      <c r="H33" s="97" t="s">
        <v>103</v>
      </c>
      <c r="I33" s="98" t="s">
        <v>19</v>
      </c>
    </row>
    <row r="34" spans="1:9" ht="30" customHeight="1" x14ac:dyDescent="0.2">
      <c r="A34" s="9" t="s">
        <v>1</v>
      </c>
      <c r="B34" s="202" t="s">
        <v>92</v>
      </c>
      <c r="C34" s="203"/>
      <c r="D34" s="203"/>
      <c r="E34" s="203"/>
      <c r="F34" s="203"/>
      <c r="G34" s="204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02" t="s">
        <v>93</v>
      </c>
      <c r="C35" s="203"/>
      <c r="D35" s="203"/>
      <c r="E35" s="203"/>
      <c r="F35" s="203"/>
      <c r="G35" s="204"/>
      <c r="H35" s="34">
        <v>0.121</v>
      </c>
      <c r="I35" s="33">
        <f>TRUNC(I30*H35,2)</f>
        <v>0</v>
      </c>
    </row>
    <row r="36" spans="1:9" ht="14.25" x14ac:dyDescent="0.2">
      <c r="A36" s="246" t="s">
        <v>27</v>
      </c>
      <c r="B36" s="247"/>
      <c r="C36" s="247"/>
      <c r="D36" s="247"/>
      <c r="E36" s="247"/>
      <c r="F36" s="247"/>
      <c r="G36" s="248"/>
      <c r="H36" s="31">
        <f>SUM(H34:H35)</f>
        <v>0.20430000000000001</v>
      </c>
      <c r="I36" s="35">
        <f>SUM(I34:I35)</f>
        <v>0</v>
      </c>
    </row>
    <row r="37" spans="1:9" ht="14.25" x14ac:dyDescent="0.2">
      <c r="A37" s="249" t="s">
        <v>121</v>
      </c>
      <c r="B37" s="250"/>
      <c r="C37" s="250"/>
      <c r="D37" s="250"/>
      <c r="E37" s="250"/>
      <c r="F37" s="250"/>
      <c r="G37" s="251"/>
      <c r="H37" s="60" t="s">
        <v>122</v>
      </c>
      <c r="I37" s="61">
        <f>I30</f>
        <v>0</v>
      </c>
    </row>
    <row r="38" spans="1:9" ht="14.25" x14ac:dyDescent="0.2">
      <c r="A38" s="252"/>
      <c r="B38" s="253"/>
      <c r="C38" s="253"/>
      <c r="D38" s="253"/>
      <c r="E38" s="253"/>
      <c r="F38" s="253"/>
      <c r="G38" s="254"/>
      <c r="H38" s="60" t="s">
        <v>123</v>
      </c>
      <c r="I38" s="61">
        <f>I36</f>
        <v>0</v>
      </c>
    </row>
    <row r="39" spans="1:9" ht="14.25" x14ac:dyDescent="0.2">
      <c r="A39" s="255"/>
      <c r="B39" s="256"/>
      <c r="C39" s="256"/>
      <c r="D39" s="256"/>
      <c r="E39" s="256"/>
      <c r="F39" s="256"/>
      <c r="G39" s="257"/>
      <c r="H39" s="60" t="s">
        <v>27</v>
      </c>
      <c r="I39" s="61">
        <f>SUM(I37:I38)</f>
        <v>0</v>
      </c>
    </row>
    <row r="40" spans="1:9" ht="33" customHeight="1" x14ac:dyDescent="0.2">
      <c r="A40" s="258" t="s">
        <v>124</v>
      </c>
      <c r="B40" s="259"/>
      <c r="C40" s="259"/>
      <c r="D40" s="259"/>
      <c r="E40" s="259"/>
      <c r="F40" s="259"/>
      <c r="G40" s="259"/>
      <c r="H40" s="259"/>
      <c r="I40" s="260"/>
    </row>
    <row r="41" spans="1:9" ht="19.5" customHeight="1" x14ac:dyDescent="0.2">
      <c r="A41" s="99" t="s">
        <v>32</v>
      </c>
      <c r="B41" s="229" t="s">
        <v>33</v>
      </c>
      <c r="C41" s="230"/>
      <c r="D41" s="230"/>
      <c r="E41" s="230"/>
      <c r="F41" s="230"/>
      <c r="G41" s="231"/>
      <c r="H41" s="97" t="s">
        <v>103</v>
      </c>
      <c r="I41" s="100" t="s">
        <v>19</v>
      </c>
    </row>
    <row r="42" spans="1:9" ht="12.75" customHeight="1" x14ac:dyDescent="0.2">
      <c r="A42" s="10" t="s">
        <v>1</v>
      </c>
      <c r="B42" s="202" t="s">
        <v>34</v>
      </c>
      <c r="C42" s="203"/>
      <c r="D42" s="203"/>
      <c r="E42" s="203"/>
      <c r="F42" s="203"/>
      <c r="G42" s="204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02" t="s">
        <v>35</v>
      </c>
      <c r="C43" s="203"/>
      <c r="D43" s="203"/>
      <c r="E43" s="203"/>
      <c r="F43" s="203"/>
      <c r="G43" s="204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02" t="s">
        <v>120</v>
      </c>
      <c r="C44" s="203"/>
      <c r="D44" s="203"/>
      <c r="E44" s="203"/>
      <c r="F44" s="203"/>
      <c r="G44" s="204"/>
      <c r="H44" s="114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202" t="s">
        <v>36</v>
      </c>
      <c r="C45" s="203"/>
      <c r="D45" s="203"/>
      <c r="E45" s="203"/>
      <c r="F45" s="203"/>
      <c r="G45" s="204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02" t="s">
        <v>37</v>
      </c>
      <c r="C46" s="203"/>
      <c r="D46" s="203"/>
      <c r="E46" s="203"/>
      <c r="F46" s="203"/>
      <c r="G46" s="204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02" t="s">
        <v>38</v>
      </c>
      <c r="C47" s="203"/>
      <c r="D47" s="203"/>
      <c r="E47" s="203"/>
      <c r="F47" s="203"/>
      <c r="G47" s="204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02" t="s">
        <v>39</v>
      </c>
      <c r="C48" s="203"/>
      <c r="D48" s="203"/>
      <c r="E48" s="203"/>
      <c r="F48" s="203"/>
      <c r="G48" s="204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02" t="s">
        <v>41</v>
      </c>
      <c r="C49" s="203"/>
      <c r="D49" s="203"/>
      <c r="E49" s="203"/>
      <c r="F49" s="203"/>
      <c r="G49" s="204"/>
      <c r="H49" s="113">
        <v>0.08</v>
      </c>
      <c r="I49" s="33">
        <f>SUM(I39*H49)</f>
        <v>0</v>
      </c>
    </row>
    <row r="50" spans="1:9" ht="18.75" customHeight="1" x14ac:dyDescent="0.2">
      <c r="A50" s="267" t="s">
        <v>31</v>
      </c>
      <c r="B50" s="268"/>
      <c r="C50" s="268"/>
      <c r="D50" s="268"/>
      <c r="E50" s="268"/>
      <c r="F50" s="268"/>
      <c r="G50" s="269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0" t="s">
        <v>125</v>
      </c>
      <c r="B51" s="271"/>
      <c r="C51" s="271"/>
      <c r="D51" s="271"/>
      <c r="E51" s="271"/>
      <c r="F51" s="271"/>
      <c r="G51" s="271"/>
      <c r="H51" s="271"/>
      <c r="I51" s="271"/>
    </row>
    <row r="52" spans="1:9" ht="17.25" customHeight="1" x14ac:dyDescent="0.2">
      <c r="A52" s="101" t="s">
        <v>42</v>
      </c>
      <c r="B52" s="272" t="s">
        <v>43</v>
      </c>
      <c r="C52" s="273"/>
      <c r="D52" s="273"/>
      <c r="E52" s="273"/>
      <c r="F52" s="273"/>
      <c r="G52" s="273"/>
      <c r="H52" s="274"/>
      <c r="I52" s="102" t="s">
        <v>19</v>
      </c>
    </row>
    <row r="53" spans="1:9" ht="15" x14ac:dyDescent="0.2">
      <c r="A53" s="9" t="s">
        <v>1</v>
      </c>
      <c r="B53" s="275" t="s">
        <v>44</v>
      </c>
      <c r="C53" s="276"/>
      <c r="D53" s="276"/>
      <c r="E53" s="276"/>
      <c r="F53" s="276"/>
      <c r="G53" s="276"/>
      <c r="H53" s="277"/>
      <c r="I53" s="38">
        <f>(H54*H55)-(I23*50%*H56)</f>
        <v>0</v>
      </c>
    </row>
    <row r="54" spans="1:9" ht="24.75" customHeight="1" x14ac:dyDescent="0.2">
      <c r="A54" s="9"/>
      <c r="B54" s="284" t="s">
        <v>45</v>
      </c>
      <c r="C54" s="285"/>
      <c r="D54" s="285"/>
      <c r="E54" s="285"/>
      <c r="F54" s="285"/>
      <c r="G54" s="286"/>
      <c r="H54" s="109">
        <v>0</v>
      </c>
      <c r="I54" s="33" t="s">
        <v>46</v>
      </c>
    </row>
    <row r="55" spans="1:9" ht="12.75" customHeight="1" x14ac:dyDescent="0.2">
      <c r="A55" s="12"/>
      <c r="B55" s="284" t="s">
        <v>117</v>
      </c>
      <c r="C55" s="285"/>
      <c r="D55" s="285"/>
      <c r="E55" s="285"/>
      <c r="F55" s="285"/>
      <c r="G55" s="286"/>
      <c r="H55" s="110">
        <v>0</v>
      </c>
      <c r="I55" s="39" t="s">
        <v>46</v>
      </c>
    </row>
    <row r="56" spans="1:9" ht="12.75" customHeight="1" x14ac:dyDescent="0.2">
      <c r="A56" s="9"/>
      <c r="B56" s="284" t="s">
        <v>47</v>
      </c>
      <c r="C56" s="285"/>
      <c r="D56" s="285"/>
      <c r="E56" s="285"/>
      <c r="F56" s="285"/>
      <c r="G56" s="286"/>
      <c r="H56" s="111">
        <v>0</v>
      </c>
      <c r="I56" s="33"/>
    </row>
    <row r="57" spans="1:9" ht="15" customHeight="1" x14ac:dyDescent="0.2">
      <c r="A57" s="9" t="s">
        <v>3</v>
      </c>
      <c r="B57" s="211" t="s">
        <v>48</v>
      </c>
      <c r="C57" s="211"/>
      <c r="D57" s="211"/>
      <c r="E57" s="211"/>
      <c r="F57" s="211"/>
      <c r="G57" s="211"/>
      <c r="H57" s="37"/>
      <c r="I57" s="115">
        <v>0</v>
      </c>
    </row>
    <row r="58" spans="1:9" ht="17.25" customHeight="1" x14ac:dyDescent="0.2">
      <c r="A58" s="9" t="s">
        <v>5</v>
      </c>
      <c r="B58" s="211" t="s">
        <v>49</v>
      </c>
      <c r="C58" s="211"/>
      <c r="D58" s="211"/>
      <c r="E58" s="211"/>
      <c r="F58" s="211"/>
      <c r="G58" s="211"/>
      <c r="H58" s="13"/>
      <c r="I58" s="115">
        <v>0</v>
      </c>
    </row>
    <row r="59" spans="1:9" ht="28.5" customHeight="1" x14ac:dyDescent="0.2">
      <c r="A59" s="9" t="s">
        <v>7</v>
      </c>
      <c r="B59" s="211" t="s">
        <v>86</v>
      </c>
      <c r="C59" s="211"/>
      <c r="D59" s="211"/>
      <c r="E59" s="211"/>
      <c r="F59" s="211"/>
      <c r="G59" s="211"/>
      <c r="H59" s="13"/>
      <c r="I59" s="116">
        <v>0</v>
      </c>
    </row>
    <row r="60" spans="1:9" ht="22.5" customHeight="1" x14ac:dyDescent="0.2">
      <c r="A60" s="9" t="s">
        <v>21</v>
      </c>
      <c r="B60" s="211" t="s">
        <v>212</v>
      </c>
      <c r="C60" s="211"/>
      <c r="D60" s="211"/>
      <c r="E60" s="211"/>
      <c r="F60" s="211"/>
      <c r="G60" s="211"/>
      <c r="H60" s="13"/>
      <c r="I60" s="116">
        <v>0</v>
      </c>
    </row>
    <row r="61" spans="1:9" ht="22.5" customHeight="1" x14ac:dyDescent="0.2">
      <c r="A61" s="9" t="s">
        <v>23</v>
      </c>
      <c r="B61" s="211" t="s">
        <v>87</v>
      </c>
      <c r="C61" s="211"/>
      <c r="D61" s="211"/>
      <c r="E61" s="211"/>
      <c r="F61" s="211"/>
      <c r="G61" s="211"/>
      <c r="H61" s="13"/>
      <c r="I61" s="116">
        <v>0</v>
      </c>
    </row>
    <row r="62" spans="1:9" ht="19.5" customHeight="1" x14ac:dyDescent="0.2">
      <c r="A62" s="14"/>
      <c r="B62" s="278" t="s">
        <v>31</v>
      </c>
      <c r="C62" s="279"/>
      <c r="D62" s="279"/>
      <c r="E62" s="279"/>
      <c r="F62" s="279"/>
      <c r="G62" s="279"/>
      <c r="H62" s="280"/>
      <c r="I62" s="35">
        <f>SUM(I53:I61)</f>
        <v>0</v>
      </c>
    </row>
    <row r="63" spans="1:9" ht="30.75" customHeight="1" x14ac:dyDescent="0.2">
      <c r="A63" s="264" t="s">
        <v>50</v>
      </c>
      <c r="B63" s="265"/>
      <c r="C63" s="265"/>
      <c r="D63" s="265"/>
      <c r="E63" s="265"/>
      <c r="F63" s="265"/>
      <c r="G63" s="265"/>
      <c r="H63" s="265"/>
      <c r="I63" s="266"/>
    </row>
    <row r="64" spans="1:9" ht="20.25" customHeight="1" x14ac:dyDescent="0.2">
      <c r="A64" s="103">
        <v>2</v>
      </c>
      <c r="B64" s="281" t="s">
        <v>51</v>
      </c>
      <c r="C64" s="282"/>
      <c r="D64" s="282"/>
      <c r="E64" s="282"/>
      <c r="F64" s="282"/>
      <c r="G64" s="282"/>
      <c r="H64" s="283"/>
      <c r="I64" s="104" t="s">
        <v>19</v>
      </c>
    </row>
    <row r="65" spans="1:9" ht="12.75" customHeight="1" x14ac:dyDescent="0.2">
      <c r="A65" s="9" t="s">
        <v>29</v>
      </c>
      <c r="B65" s="202" t="s">
        <v>30</v>
      </c>
      <c r="C65" s="203"/>
      <c r="D65" s="203"/>
      <c r="E65" s="203"/>
      <c r="F65" s="203"/>
      <c r="G65" s="203"/>
      <c r="H65" s="204"/>
      <c r="I65" s="33">
        <f>I36</f>
        <v>0</v>
      </c>
    </row>
    <row r="66" spans="1:9" ht="12.75" customHeight="1" x14ac:dyDescent="0.2">
      <c r="A66" s="9" t="s">
        <v>32</v>
      </c>
      <c r="B66" s="202" t="s">
        <v>33</v>
      </c>
      <c r="C66" s="203"/>
      <c r="D66" s="203"/>
      <c r="E66" s="203"/>
      <c r="F66" s="203"/>
      <c r="G66" s="203"/>
      <c r="H66" s="204"/>
      <c r="I66" s="33">
        <f>I50</f>
        <v>0</v>
      </c>
    </row>
    <row r="67" spans="1:9" ht="12.75" customHeight="1" x14ac:dyDescent="0.2">
      <c r="A67" s="9" t="s">
        <v>42</v>
      </c>
      <c r="B67" s="202" t="s">
        <v>43</v>
      </c>
      <c r="C67" s="203"/>
      <c r="D67" s="203"/>
      <c r="E67" s="203"/>
      <c r="F67" s="203"/>
      <c r="G67" s="203"/>
      <c r="H67" s="204"/>
      <c r="I67" s="33">
        <f>I62</f>
        <v>0</v>
      </c>
    </row>
    <row r="68" spans="1:9" ht="14.25" x14ac:dyDescent="0.2">
      <c r="A68" s="278" t="s">
        <v>27</v>
      </c>
      <c r="B68" s="279"/>
      <c r="C68" s="279"/>
      <c r="D68" s="279"/>
      <c r="E68" s="279"/>
      <c r="F68" s="279"/>
      <c r="G68" s="279"/>
      <c r="H68" s="280"/>
      <c r="I68" s="35">
        <f>SUM(I65:I67)</f>
        <v>0</v>
      </c>
    </row>
    <row r="69" spans="1:9" ht="14.25" x14ac:dyDescent="0.2">
      <c r="A69" s="223"/>
      <c r="B69" s="224"/>
      <c r="C69" s="224"/>
      <c r="D69" s="224"/>
      <c r="E69" s="224"/>
      <c r="F69" s="224"/>
      <c r="G69" s="224"/>
      <c r="H69" s="224"/>
      <c r="I69" s="225"/>
    </row>
    <row r="70" spans="1:9" ht="26.25" customHeight="1" x14ac:dyDescent="0.2">
      <c r="A70" s="264" t="s">
        <v>52</v>
      </c>
      <c r="B70" s="265"/>
      <c r="C70" s="265"/>
      <c r="D70" s="265"/>
      <c r="E70" s="265"/>
      <c r="F70" s="265"/>
      <c r="G70" s="265"/>
      <c r="H70" s="265"/>
      <c r="I70" s="266"/>
    </row>
    <row r="71" spans="1:9" ht="26.25" customHeight="1" x14ac:dyDescent="0.2">
      <c r="A71" s="94">
        <v>3</v>
      </c>
      <c r="B71" s="229" t="s">
        <v>104</v>
      </c>
      <c r="C71" s="230"/>
      <c r="D71" s="230"/>
      <c r="E71" s="230"/>
      <c r="F71" s="230"/>
      <c r="G71" s="231"/>
      <c r="H71" s="94" t="s">
        <v>103</v>
      </c>
      <c r="I71" s="95" t="s">
        <v>19</v>
      </c>
    </row>
    <row r="72" spans="1:9" ht="39" customHeight="1" x14ac:dyDescent="0.2">
      <c r="A72" s="9" t="s">
        <v>1</v>
      </c>
      <c r="B72" s="238" t="s">
        <v>95</v>
      </c>
      <c r="C72" s="238"/>
      <c r="D72" s="238"/>
      <c r="E72" s="238"/>
      <c r="F72" s="238"/>
      <c r="G72" s="238"/>
      <c r="H72" s="29"/>
      <c r="I72" s="40">
        <f>(I30+I49+I36+I62)/12*73.26%</f>
        <v>0</v>
      </c>
    </row>
    <row r="73" spans="1:9" ht="15" x14ac:dyDescent="0.2">
      <c r="A73" s="9" t="s">
        <v>3</v>
      </c>
      <c r="B73" s="287" t="s">
        <v>53</v>
      </c>
      <c r="C73" s="287"/>
      <c r="D73" s="287"/>
      <c r="E73" s="287"/>
      <c r="F73" s="287"/>
      <c r="G73" s="287"/>
      <c r="H73" s="6">
        <v>0.08</v>
      </c>
      <c r="I73" s="33">
        <f>I72*H73</f>
        <v>0</v>
      </c>
    </row>
    <row r="74" spans="1:9" ht="12.75" customHeight="1" x14ac:dyDescent="0.2">
      <c r="A74" s="15" t="s">
        <v>5</v>
      </c>
      <c r="B74" s="238" t="s">
        <v>54</v>
      </c>
      <c r="C74" s="238"/>
      <c r="D74" s="238"/>
      <c r="E74" s="238"/>
      <c r="F74" s="238"/>
      <c r="G74" s="238"/>
      <c r="H74" s="29"/>
      <c r="I74" s="41">
        <f>I49*50%</f>
        <v>0</v>
      </c>
    </row>
    <row r="75" spans="1:9" ht="17.25" customHeight="1" x14ac:dyDescent="0.2">
      <c r="A75" s="15" t="s">
        <v>7</v>
      </c>
      <c r="B75" s="238" t="s">
        <v>96</v>
      </c>
      <c r="C75" s="238"/>
      <c r="D75" s="238"/>
      <c r="E75" s="238"/>
      <c r="F75" s="238"/>
      <c r="G75" s="238"/>
      <c r="H75" s="29"/>
      <c r="I75" s="41">
        <f>(I30+I68)/12*8.14%</f>
        <v>0</v>
      </c>
    </row>
    <row r="76" spans="1:9" ht="15" x14ac:dyDescent="0.2">
      <c r="A76" s="9" t="s">
        <v>21</v>
      </c>
      <c r="B76" s="287" t="s">
        <v>55</v>
      </c>
      <c r="C76" s="287"/>
      <c r="D76" s="287"/>
      <c r="E76" s="287"/>
      <c r="F76" s="287"/>
      <c r="G76" s="287"/>
      <c r="H76" s="6"/>
      <c r="I76" s="33">
        <f>I75*8.14%</f>
        <v>0</v>
      </c>
    </row>
    <row r="77" spans="1:9" ht="12.75" customHeight="1" x14ac:dyDescent="0.2">
      <c r="A77" s="15" t="s">
        <v>23</v>
      </c>
      <c r="B77" s="238" t="s">
        <v>56</v>
      </c>
      <c r="C77" s="238"/>
      <c r="D77" s="238"/>
      <c r="E77" s="238"/>
      <c r="F77" s="238"/>
      <c r="G77" s="238"/>
      <c r="H77" s="29"/>
      <c r="I77" s="41">
        <f>(I49*50%)</f>
        <v>0</v>
      </c>
    </row>
    <row r="78" spans="1:9" ht="14.25" x14ac:dyDescent="0.2">
      <c r="A78" s="278" t="s">
        <v>27</v>
      </c>
      <c r="B78" s="279"/>
      <c r="C78" s="279"/>
      <c r="D78" s="279"/>
      <c r="E78" s="279"/>
      <c r="F78" s="279"/>
      <c r="G78" s="279"/>
      <c r="H78" s="280"/>
      <c r="I78" s="35">
        <f>SUM(I72:I77)</f>
        <v>0</v>
      </c>
    </row>
    <row r="79" spans="1:9" ht="14.25" x14ac:dyDescent="0.2">
      <c r="A79" s="291" t="s">
        <v>126</v>
      </c>
      <c r="B79" s="291"/>
      <c r="C79" s="291"/>
      <c r="D79" s="291"/>
      <c r="E79" s="291"/>
      <c r="F79" s="291"/>
      <c r="G79" s="291"/>
      <c r="H79" s="153" t="s">
        <v>122</v>
      </c>
      <c r="I79" s="62">
        <f>I30</f>
        <v>0</v>
      </c>
    </row>
    <row r="80" spans="1:9" ht="14.25" x14ac:dyDescent="0.2">
      <c r="A80" s="291"/>
      <c r="B80" s="291"/>
      <c r="C80" s="291"/>
      <c r="D80" s="291"/>
      <c r="E80" s="291"/>
      <c r="F80" s="291"/>
      <c r="G80" s="291"/>
      <c r="H80" s="153" t="s">
        <v>127</v>
      </c>
      <c r="I80" s="62">
        <f>I68</f>
        <v>0</v>
      </c>
    </row>
    <row r="81" spans="1:9" ht="14.25" x14ac:dyDescent="0.2">
      <c r="A81" s="291"/>
      <c r="B81" s="291"/>
      <c r="C81" s="291"/>
      <c r="D81" s="291"/>
      <c r="E81" s="291"/>
      <c r="F81" s="291"/>
      <c r="G81" s="291"/>
      <c r="H81" s="153" t="s">
        <v>128</v>
      </c>
      <c r="I81" s="62">
        <f>I78</f>
        <v>0</v>
      </c>
    </row>
    <row r="82" spans="1:9" ht="14.25" x14ac:dyDescent="0.2">
      <c r="A82" s="291"/>
      <c r="B82" s="291"/>
      <c r="C82" s="291"/>
      <c r="D82" s="291"/>
      <c r="E82" s="291"/>
      <c r="F82" s="291"/>
      <c r="G82" s="291"/>
      <c r="H82" s="63" t="s">
        <v>27</v>
      </c>
      <c r="I82" s="64">
        <f>SUM(I79:I81)</f>
        <v>0</v>
      </c>
    </row>
    <row r="83" spans="1:9" ht="26.25" customHeight="1" x14ac:dyDescent="0.2">
      <c r="A83" s="226" t="s">
        <v>57</v>
      </c>
      <c r="B83" s="227"/>
      <c r="C83" s="227"/>
      <c r="D83" s="227"/>
      <c r="E83" s="227"/>
      <c r="F83" s="227"/>
      <c r="G83" s="227"/>
      <c r="H83" s="227"/>
      <c r="I83" s="228"/>
    </row>
    <row r="84" spans="1:9" ht="14.25" x14ac:dyDescent="0.2">
      <c r="A84" s="105" t="s">
        <v>58</v>
      </c>
      <c r="B84" s="292" t="s">
        <v>59</v>
      </c>
      <c r="C84" s="292"/>
      <c r="D84" s="292"/>
      <c r="E84" s="292"/>
      <c r="F84" s="292"/>
      <c r="G84" s="292"/>
      <c r="H84" s="94" t="s">
        <v>103</v>
      </c>
      <c r="I84" s="106" t="s">
        <v>19</v>
      </c>
    </row>
    <row r="85" spans="1:9" ht="24.75" customHeight="1" x14ac:dyDescent="0.2">
      <c r="A85" s="9" t="s">
        <v>1</v>
      </c>
      <c r="B85" s="238" t="s">
        <v>118</v>
      </c>
      <c r="C85" s="238"/>
      <c r="D85" s="238"/>
      <c r="E85" s="238"/>
      <c r="F85" s="238"/>
      <c r="G85" s="238"/>
      <c r="H85" s="29">
        <v>1.01E-2</v>
      </c>
      <c r="I85" s="33">
        <f>H85*I82</f>
        <v>0</v>
      </c>
    </row>
    <row r="86" spans="1:9" ht="15" x14ac:dyDescent="0.2">
      <c r="A86" s="9" t="s">
        <v>3</v>
      </c>
      <c r="B86" s="287" t="s">
        <v>59</v>
      </c>
      <c r="C86" s="287"/>
      <c r="D86" s="287"/>
      <c r="E86" s="287"/>
      <c r="F86" s="287"/>
      <c r="G86" s="287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87" t="s">
        <v>97</v>
      </c>
      <c r="C87" s="287"/>
      <c r="D87" s="287"/>
      <c r="E87" s="287"/>
      <c r="F87" s="287"/>
      <c r="G87" s="287"/>
      <c r="H87" s="65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7" t="s">
        <v>98</v>
      </c>
      <c r="C88" s="287"/>
      <c r="D88" s="287"/>
      <c r="E88" s="287"/>
      <c r="F88" s="287"/>
      <c r="G88" s="287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7" t="s">
        <v>99</v>
      </c>
      <c r="C89" s="287"/>
      <c r="D89" s="287"/>
      <c r="E89" s="287"/>
      <c r="F89" s="287"/>
      <c r="G89" s="287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7" t="s">
        <v>26</v>
      </c>
      <c r="C90" s="287"/>
      <c r="D90" s="287"/>
      <c r="E90" s="287"/>
      <c r="F90" s="287"/>
      <c r="G90" s="287"/>
      <c r="H90" s="6"/>
      <c r="I90" s="33"/>
    </row>
    <row r="91" spans="1:9" ht="14.25" x14ac:dyDescent="0.2">
      <c r="A91" s="278" t="s">
        <v>31</v>
      </c>
      <c r="B91" s="279"/>
      <c r="C91" s="279"/>
      <c r="D91" s="279"/>
      <c r="E91" s="279"/>
      <c r="F91" s="279"/>
      <c r="G91" s="279"/>
      <c r="H91" s="280"/>
      <c r="I91" s="35">
        <f>SUM(I85:I89)</f>
        <v>0</v>
      </c>
    </row>
    <row r="92" spans="1:9" ht="14.25" x14ac:dyDescent="0.2">
      <c r="A92" s="105" t="s">
        <v>60</v>
      </c>
      <c r="B92" s="288" t="s">
        <v>61</v>
      </c>
      <c r="C92" s="289"/>
      <c r="D92" s="289"/>
      <c r="E92" s="289"/>
      <c r="F92" s="289"/>
      <c r="G92" s="289"/>
      <c r="H92" s="290"/>
      <c r="I92" s="106" t="s">
        <v>19</v>
      </c>
    </row>
    <row r="93" spans="1:9" ht="12.75" customHeight="1" x14ac:dyDescent="0.2">
      <c r="A93" s="9" t="s">
        <v>1</v>
      </c>
      <c r="B93" s="211" t="s">
        <v>62</v>
      </c>
      <c r="C93" s="211"/>
      <c r="D93" s="211"/>
      <c r="E93" s="211"/>
      <c r="F93" s="211"/>
      <c r="G93" s="211"/>
      <c r="H93" s="42"/>
      <c r="I93" s="43">
        <f>(I82/220*15)</f>
        <v>0</v>
      </c>
    </row>
    <row r="94" spans="1:9" ht="15" x14ac:dyDescent="0.2">
      <c r="A94" s="9" t="s">
        <v>3</v>
      </c>
      <c r="B94" s="293" t="s">
        <v>63</v>
      </c>
      <c r="C94" s="293"/>
      <c r="D94" s="293"/>
      <c r="E94" s="293"/>
      <c r="F94" s="293"/>
      <c r="G94" s="293"/>
      <c r="H94" s="44">
        <f>SUM(H93*H50)</f>
        <v>0</v>
      </c>
      <c r="I94" s="43">
        <f>SUM(I93*H50)</f>
        <v>0</v>
      </c>
    </row>
    <row r="95" spans="1:9" ht="14.25" x14ac:dyDescent="0.2">
      <c r="A95" s="278" t="s">
        <v>31</v>
      </c>
      <c r="B95" s="279"/>
      <c r="C95" s="279"/>
      <c r="D95" s="279"/>
      <c r="E95" s="279"/>
      <c r="F95" s="279"/>
      <c r="G95" s="279"/>
      <c r="H95" s="280"/>
      <c r="I95" s="30">
        <f>SUM(I93:I94)</f>
        <v>0</v>
      </c>
    </row>
    <row r="96" spans="1:9" ht="21.75" customHeight="1" x14ac:dyDescent="0.2">
      <c r="A96" s="264" t="s">
        <v>64</v>
      </c>
      <c r="B96" s="265"/>
      <c r="C96" s="265"/>
      <c r="D96" s="265"/>
      <c r="E96" s="265"/>
      <c r="F96" s="265"/>
      <c r="G96" s="265"/>
      <c r="H96" s="265"/>
      <c r="I96" s="266"/>
    </row>
    <row r="97" spans="1:9" ht="12.75" customHeight="1" x14ac:dyDescent="0.2">
      <c r="A97" s="154">
        <v>4</v>
      </c>
      <c r="B97" s="229" t="s">
        <v>65</v>
      </c>
      <c r="C97" s="230"/>
      <c r="D97" s="230"/>
      <c r="E97" s="230"/>
      <c r="F97" s="230"/>
      <c r="G97" s="230"/>
      <c r="H97" s="231"/>
      <c r="I97" s="98" t="s">
        <v>19</v>
      </c>
    </row>
    <row r="98" spans="1:9" ht="12.75" customHeight="1" x14ac:dyDescent="0.2">
      <c r="A98" s="9" t="s">
        <v>58</v>
      </c>
      <c r="B98" s="211" t="s">
        <v>59</v>
      </c>
      <c r="C98" s="211"/>
      <c r="D98" s="211"/>
      <c r="E98" s="211"/>
      <c r="F98" s="211"/>
      <c r="G98" s="211"/>
      <c r="H98" s="16"/>
      <c r="I98" s="33">
        <f>I91</f>
        <v>0</v>
      </c>
    </row>
    <row r="99" spans="1:9" ht="12.75" customHeight="1" x14ac:dyDescent="0.2">
      <c r="A99" s="9" t="s">
        <v>60</v>
      </c>
      <c r="B99" s="211" t="s">
        <v>61</v>
      </c>
      <c r="C99" s="211"/>
      <c r="D99" s="211"/>
      <c r="E99" s="211"/>
      <c r="F99" s="211"/>
      <c r="G99" s="211"/>
      <c r="H99" s="16"/>
      <c r="I99" s="33">
        <f>I95</f>
        <v>0</v>
      </c>
    </row>
    <row r="100" spans="1:9" ht="14.25" x14ac:dyDescent="0.2">
      <c r="A100" s="278" t="s">
        <v>27</v>
      </c>
      <c r="B100" s="279"/>
      <c r="C100" s="279"/>
      <c r="D100" s="279"/>
      <c r="E100" s="279"/>
      <c r="F100" s="279"/>
      <c r="G100" s="279"/>
      <c r="H100" s="280"/>
      <c r="I100" s="35">
        <f>SUM(I98:I99)</f>
        <v>0</v>
      </c>
    </row>
    <row r="101" spans="1:9" ht="14.25" x14ac:dyDescent="0.2">
      <c r="A101" s="223"/>
      <c r="B101" s="224"/>
      <c r="C101" s="224"/>
      <c r="D101" s="224"/>
      <c r="E101" s="224"/>
      <c r="F101" s="224"/>
      <c r="G101" s="224"/>
      <c r="H101" s="224"/>
      <c r="I101" s="225"/>
    </row>
    <row r="102" spans="1:9" ht="18.75" customHeight="1" x14ac:dyDescent="0.2">
      <c r="A102" s="226" t="s">
        <v>66</v>
      </c>
      <c r="B102" s="227"/>
      <c r="C102" s="227"/>
      <c r="D102" s="227"/>
      <c r="E102" s="227"/>
      <c r="F102" s="227"/>
      <c r="G102" s="227"/>
      <c r="H102" s="227"/>
      <c r="I102" s="228"/>
    </row>
    <row r="103" spans="1:9" ht="12.75" customHeight="1" x14ac:dyDescent="0.2">
      <c r="A103" s="154">
        <v>5</v>
      </c>
      <c r="B103" s="229" t="s">
        <v>67</v>
      </c>
      <c r="C103" s="230"/>
      <c r="D103" s="230"/>
      <c r="E103" s="230"/>
      <c r="F103" s="230"/>
      <c r="G103" s="230"/>
      <c r="H103" s="231"/>
      <c r="I103" s="98" t="s">
        <v>19</v>
      </c>
    </row>
    <row r="104" spans="1:9" ht="15" customHeight="1" x14ac:dyDescent="0.2">
      <c r="A104" s="9" t="s">
        <v>1</v>
      </c>
      <c r="B104" s="202" t="s">
        <v>68</v>
      </c>
      <c r="C104" s="203"/>
      <c r="D104" s="203"/>
      <c r="E104" s="203"/>
      <c r="F104" s="203"/>
      <c r="G104" s="203"/>
      <c r="H104" s="204"/>
      <c r="I104" s="33">
        <f>UNIF</f>
        <v>0</v>
      </c>
    </row>
    <row r="105" spans="1:9" ht="12.75" customHeight="1" x14ac:dyDescent="0.2">
      <c r="A105" s="9" t="s">
        <v>3</v>
      </c>
      <c r="B105" s="202" t="s">
        <v>69</v>
      </c>
      <c r="C105" s="203"/>
      <c r="D105" s="203"/>
      <c r="E105" s="203"/>
      <c r="F105" s="203"/>
      <c r="G105" s="203"/>
      <c r="H105" s="204"/>
      <c r="I105" s="112">
        <v>0</v>
      </c>
    </row>
    <row r="106" spans="1:9" ht="15" x14ac:dyDescent="0.2">
      <c r="A106" s="9" t="s">
        <v>5</v>
      </c>
      <c r="B106" s="275" t="s">
        <v>70</v>
      </c>
      <c r="C106" s="276"/>
      <c r="D106" s="276"/>
      <c r="E106" s="276"/>
      <c r="F106" s="276"/>
      <c r="G106" s="276"/>
      <c r="H106" s="277"/>
      <c r="I106" s="155">
        <f>EQUIP</f>
        <v>0</v>
      </c>
    </row>
    <row r="107" spans="1:9" ht="12.75" customHeight="1" x14ac:dyDescent="0.2">
      <c r="A107" s="9" t="s">
        <v>7</v>
      </c>
      <c r="B107" s="202" t="s">
        <v>213</v>
      </c>
      <c r="C107" s="203"/>
      <c r="D107" s="203"/>
      <c r="E107" s="203"/>
      <c r="F107" s="203"/>
      <c r="G107" s="203"/>
      <c r="H107" s="204"/>
      <c r="I107" s="38">
        <f>ARMAM.</f>
        <v>0</v>
      </c>
    </row>
    <row r="108" spans="1:9" ht="14.25" x14ac:dyDescent="0.2">
      <c r="A108" s="278" t="s">
        <v>27</v>
      </c>
      <c r="B108" s="279"/>
      <c r="C108" s="279"/>
      <c r="D108" s="279"/>
      <c r="E108" s="279"/>
      <c r="F108" s="279"/>
      <c r="G108" s="279"/>
      <c r="H108" s="280"/>
      <c r="I108" s="45">
        <f>ROUND(SUM(I104:I107),2)</f>
        <v>0</v>
      </c>
    </row>
    <row r="109" spans="1:9" ht="14.25" customHeight="1" x14ac:dyDescent="0.2">
      <c r="A109" s="294" t="s">
        <v>129</v>
      </c>
      <c r="B109" s="295"/>
      <c r="C109" s="295"/>
      <c r="D109" s="295"/>
      <c r="E109" s="295"/>
      <c r="F109" s="295"/>
      <c r="G109" s="296"/>
      <c r="H109" s="153" t="s">
        <v>122</v>
      </c>
      <c r="I109" s="66">
        <f>I30</f>
        <v>0</v>
      </c>
    </row>
    <row r="110" spans="1:9" ht="14.25" x14ac:dyDescent="0.2">
      <c r="A110" s="297"/>
      <c r="B110" s="298"/>
      <c r="C110" s="298"/>
      <c r="D110" s="298"/>
      <c r="E110" s="298"/>
      <c r="F110" s="298"/>
      <c r="G110" s="299"/>
      <c r="H110" s="153" t="s">
        <v>127</v>
      </c>
      <c r="I110" s="66">
        <f>I68</f>
        <v>0</v>
      </c>
    </row>
    <row r="111" spans="1:9" ht="14.25" x14ac:dyDescent="0.2">
      <c r="A111" s="297"/>
      <c r="B111" s="298"/>
      <c r="C111" s="298"/>
      <c r="D111" s="298"/>
      <c r="E111" s="298"/>
      <c r="F111" s="298"/>
      <c r="G111" s="299"/>
      <c r="H111" s="153" t="s">
        <v>128</v>
      </c>
      <c r="I111" s="66">
        <f>I78</f>
        <v>0</v>
      </c>
    </row>
    <row r="112" spans="1:9" ht="14.25" x14ac:dyDescent="0.2">
      <c r="A112" s="297"/>
      <c r="B112" s="298"/>
      <c r="C112" s="298"/>
      <c r="D112" s="298"/>
      <c r="E112" s="298"/>
      <c r="F112" s="298"/>
      <c r="G112" s="299"/>
      <c r="H112" s="153" t="s">
        <v>130</v>
      </c>
      <c r="I112" s="66">
        <f>I100</f>
        <v>0</v>
      </c>
    </row>
    <row r="113" spans="1:9" ht="14.25" x14ac:dyDescent="0.2">
      <c r="A113" s="297"/>
      <c r="B113" s="298"/>
      <c r="C113" s="298"/>
      <c r="D113" s="298"/>
      <c r="E113" s="298"/>
      <c r="F113" s="298"/>
      <c r="G113" s="299"/>
      <c r="H113" s="153" t="s">
        <v>131</v>
      </c>
      <c r="I113" s="64">
        <f>I108</f>
        <v>0</v>
      </c>
    </row>
    <row r="114" spans="1:9" ht="14.25" x14ac:dyDescent="0.2">
      <c r="A114" s="300"/>
      <c r="B114" s="301"/>
      <c r="C114" s="301"/>
      <c r="D114" s="301"/>
      <c r="E114" s="301"/>
      <c r="F114" s="301"/>
      <c r="G114" s="302"/>
      <c r="H114" s="153" t="s">
        <v>27</v>
      </c>
      <c r="I114" s="67">
        <f>SUM(I109:I113)</f>
        <v>0</v>
      </c>
    </row>
    <row r="115" spans="1:9" ht="24" customHeight="1" x14ac:dyDescent="0.2">
      <c r="A115" s="303" t="s">
        <v>71</v>
      </c>
      <c r="B115" s="303"/>
      <c r="C115" s="303"/>
      <c r="D115" s="303"/>
      <c r="E115" s="303"/>
      <c r="F115" s="303"/>
      <c r="G115" s="303"/>
      <c r="H115" s="303"/>
      <c r="I115" s="303"/>
    </row>
    <row r="116" spans="1:9" ht="28.5" x14ac:dyDescent="0.2">
      <c r="A116" s="154">
        <v>6</v>
      </c>
      <c r="B116" s="288" t="s">
        <v>72</v>
      </c>
      <c r="C116" s="289"/>
      <c r="D116" s="289"/>
      <c r="E116" s="289"/>
      <c r="F116" s="289"/>
      <c r="G116" s="290"/>
      <c r="H116" s="97" t="s">
        <v>18</v>
      </c>
      <c r="I116" s="98" t="s">
        <v>19</v>
      </c>
    </row>
    <row r="117" spans="1:9" ht="15" x14ac:dyDescent="0.2">
      <c r="A117" s="9" t="s">
        <v>1</v>
      </c>
      <c r="B117" s="275" t="s">
        <v>73</v>
      </c>
      <c r="C117" s="276"/>
      <c r="D117" s="276"/>
      <c r="E117" s="276"/>
      <c r="F117" s="276"/>
      <c r="G117" s="277"/>
      <c r="H117" s="93">
        <v>0</v>
      </c>
      <c r="I117" s="33">
        <f>SUM(H117*I134)</f>
        <v>0</v>
      </c>
    </row>
    <row r="118" spans="1:9" ht="15" x14ac:dyDescent="0.2">
      <c r="A118" s="9" t="s">
        <v>3</v>
      </c>
      <c r="B118" s="275" t="s">
        <v>74</v>
      </c>
      <c r="C118" s="276"/>
      <c r="D118" s="276"/>
      <c r="E118" s="276"/>
      <c r="F118" s="276"/>
      <c r="G118" s="277"/>
      <c r="H118" s="93">
        <v>0</v>
      </c>
      <c r="I118" s="33">
        <f>H118*(I134+I117)</f>
        <v>0</v>
      </c>
    </row>
    <row r="119" spans="1:9" ht="15" x14ac:dyDescent="0.2">
      <c r="A119" s="9" t="s">
        <v>5</v>
      </c>
      <c r="B119" s="275" t="s">
        <v>75</v>
      </c>
      <c r="C119" s="276"/>
      <c r="D119" s="276"/>
      <c r="E119" s="276"/>
      <c r="F119" s="276"/>
      <c r="G119" s="277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5" t="s">
        <v>119</v>
      </c>
      <c r="C120" s="276"/>
      <c r="D120" s="276"/>
      <c r="E120" s="276"/>
      <c r="F120" s="276"/>
      <c r="G120" s="277"/>
      <c r="H120" s="6" t="s">
        <v>46</v>
      </c>
      <c r="I120" s="33" t="s">
        <v>46</v>
      </c>
    </row>
    <row r="121" spans="1:9" ht="12.75" customHeight="1" x14ac:dyDescent="0.2">
      <c r="A121" s="17"/>
      <c r="B121" s="202" t="s">
        <v>100</v>
      </c>
      <c r="C121" s="203"/>
      <c r="D121" s="203"/>
      <c r="E121" s="203"/>
      <c r="F121" s="203"/>
      <c r="G121" s="204"/>
      <c r="H121" s="92">
        <v>0</v>
      </c>
      <c r="I121" s="33">
        <f>SUM(H121*I136)</f>
        <v>0</v>
      </c>
    </row>
    <row r="122" spans="1:9" ht="12.75" customHeight="1" x14ac:dyDescent="0.2">
      <c r="A122" s="17"/>
      <c r="B122" s="202" t="s">
        <v>101</v>
      </c>
      <c r="C122" s="203"/>
      <c r="D122" s="203"/>
      <c r="E122" s="203"/>
      <c r="F122" s="203"/>
      <c r="G122" s="204"/>
      <c r="H122" s="92">
        <v>0</v>
      </c>
      <c r="I122" s="33">
        <f>SUM(H122*I136)</f>
        <v>0</v>
      </c>
    </row>
    <row r="123" spans="1:9" ht="12.75" customHeight="1" x14ac:dyDescent="0.2">
      <c r="A123" s="17"/>
      <c r="B123" s="202" t="s">
        <v>102</v>
      </c>
      <c r="C123" s="203"/>
      <c r="D123" s="203"/>
      <c r="E123" s="203"/>
      <c r="F123" s="203"/>
      <c r="G123" s="204"/>
      <c r="H123" s="92">
        <v>0</v>
      </c>
      <c r="I123" s="33">
        <f>SUM(H123*I136)</f>
        <v>0</v>
      </c>
    </row>
    <row r="124" spans="1:9" ht="14.25" x14ac:dyDescent="0.2">
      <c r="A124" s="278" t="s">
        <v>27</v>
      </c>
      <c r="B124" s="279"/>
      <c r="C124" s="279"/>
      <c r="D124" s="279"/>
      <c r="E124" s="279"/>
      <c r="F124" s="279"/>
      <c r="G124" s="279"/>
      <c r="H124" s="152"/>
      <c r="I124" s="35">
        <f>SUM(I117+I118+I121+I122+I123)</f>
        <v>0</v>
      </c>
    </row>
    <row r="125" spans="1:9" ht="14.25" x14ac:dyDescent="0.2">
      <c r="A125" s="304"/>
      <c r="B125" s="305"/>
      <c r="C125" s="305"/>
      <c r="D125" s="305"/>
      <c r="E125" s="305"/>
      <c r="F125" s="305"/>
      <c r="G125" s="305"/>
      <c r="H125" s="305"/>
      <c r="I125" s="306"/>
    </row>
    <row r="126" spans="1:9" ht="15" x14ac:dyDescent="0.2">
      <c r="A126" s="307"/>
      <c r="B126" s="308"/>
      <c r="C126" s="308"/>
      <c r="D126" s="308"/>
      <c r="E126" s="308"/>
      <c r="F126" s="308"/>
      <c r="G126" s="308"/>
      <c r="H126" s="308"/>
      <c r="I126" s="308"/>
    </row>
    <row r="127" spans="1:9" ht="19.5" customHeight="1" x14ac:dyDescent="0.2">
      <c r="A127" s="309" t="s">
        <v>105</v>
      </c>
      <c r="B127" s="310"/>
      <c r="C127" s="310"/>
      <c r="D127" s="310"/>
      <c r="E127" s="310"/>
      <c r="F127" s="310"/>
      <c r="G127" s="310"/>
      <c r="H127" s="310"/>
      <c r="I127" s="311"/>
    </row>
    <row r="128" spans="1:9" ht="12.75" customHeight="1" x14ac:dyDescent="0.2">
      <c r="A128" s="229" t="s">
        <v>76</v>
      </c>
      <c r="B128" s="230"/>
      <c r="C128" s="230"/>
      <c r="D128" s="230"/>
      <c r="E128" s="230"/>
      <c r="F128" s="230"/>
      <c r="G128" s="230"/>
      <c r="H128" s="231"/>
      <c r="I128" s="100" t="s">
        <v>19</v>
      </c>
    </row>
    <row r="129" spans="1:9" ht="12.75" customHeight="1" x14ac:dyDescent="0.2">
      <c r="A129" s="18" t="s">
        <v>1</v>
      </c>
      <c r="B129" s="202" t="s">
        <v>77</v>
      </c>
      <c r="C129" s="203"/>
      <c r="D129" s="203"/>
      <c r="E129" s="203"/>
      <c r="F129" s="203"/>
      <c r="G129" s="203"/>
      <c r="H129" s="204"/>
      <c r="I129" s="38">
        <f>I30</f>
        <v>0</v>
      </c>
    </row>
    <row r="130" spans="1:9" ht="12.75" customHeight="1" x14ac:dyDescent="0.2">
      <c r="A130" s="18" t="s">
        <v>3</v>
      </c>
      <c r="B130" s="202" t="s">
        <v>51</v>
      </c>
      <c r="C130" s="203"/>
      <c r="D130" s="203"/>
      <c r="E130" s="203"/>
      <c r="F130" s="203"/>
      <c r="G130" s="203"/>
      <c r="H130" s="204"/>
      <c r="I130" s="38">
        <f>I68</f>
        <v>0</v>
      </c>
    </row>
    <row r="131" spans="1:9" ht="12.75" customHeight="1" x14ac:dyDescent="0.2">
      <c r="A131" s="18" t="s">
        <v>5</v>
      </c>
      <c r="B131" s="202" t="s">
        <v>78</v>
      </c>
      <c r="C131" s="203"/>
      <c r="D131" s="203"/>
      <c r="E131" s="203"/>
      <c r="F131" s="203"/>
      <c r="G131" s="203"/>
      <c r="H131" s="204"/>
      <c r="I131" s="38">
        <f>I78</f>
        <v>0</v>
      </c>
    </row>
    <row r="132" spans="1:9" ht="12.75" customHeight="1" x14ac:dyDescent="0.2">
      <c r="A132" s="18" t="s">
        <v>7</v>
      </c>
      <c r="B132" s="202" t="s">
        <v>65</v>
      </c>
      <c r="C132" s="203"/>
      <c r="D132" s="203"/>
      <c r="E132" s="203"/>
      <c r="F132" s="203"/>
      <c r="G132" s="203"/>
      <c r="H132" s="204"/>
      <c r="I132" s="38">
        <f>I100</f>
        <v>0</v>
      </c>
    </row>
    <row r="133" spans="1:9" ht="12.75" customHeight="1" x14ac:dyDescent="0.2">
      <c r="A133" s="18" t="s">
        <v>21</v>
      </c>
      <c r="B133" s="202" t="s">
        <v>79</v>
      </c>
      <c r="C133" s="203"/>
      <c r="D133" s="203"/>
      <c r="E133" s="203"/>
      <c r="F133" s="203"/>
      <c r="G133" s="203"/>
      <c r="H133" s="204"/>
      <c r="I133" s="38">
        <f>I108</f>
        <v>0</v>
      </c>
    </row>
    <row r="134" spans="1:9" ht="12.75" customHeight="1" x14ac:dyDescent="0.25">
      <c r="A134" s="328" t="s">
        <v>80</v>
      </c>
      <c r="B134" s="329"/>
      <c r="C134" s="329"/>
      <c r="D134" s="329"/>
      <c r="E134" s="329"/>
      <c r="F134" s="329"/>
      <c r="G134" s="329"/>
      <c r="H134" s="330"/>
      <c r="I134" s="51">
        <f>SUM(I129:I133)</f>
        <v>0</v>
      </c>
    </row>
    <row r="135" spans="1:9" ht="12.75" customHeight="1" x14ac:dyDescent="0.2">
      <c r="A135" s="18" t="s">
        <v>23</v>
      </c>
      <c r="B135" s="202" t="s">
        <v>81</v>
      </c>
      <c r="C135" s="203"/>
      <c r="D135" s="203"/>
      <c r="E135" s="203"/>
      <c r="F135" s="203"/>
      <c r="G135" s="203"/>
      <c r="H135" s="204"/>
      <c r="I135" s="52">
        <f>I124</f>
        <v>0</v>
      </c>
    </row>
    <row r="136" spans="1:9" ht="12.75" customHeight="1" x14ac:dyDescent="0.2">
      <c r="A136" s="331" t="s">
        <v>82</v>
      </c>
      <c r="B136" s="332"/>
      <c r="C136" s="332"/>
      <c r="D136" s="332"/>
      <c r="E136" s="332"/>
      <c r="F136" s="332"/>
      <c r="G136" s="332"/>
      <c r="H136" s="333"/>
      <c r="I136" s="53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334" t="s">
        <v>106</v>
      </c>
      <c r="B139" s="334"/>
      <c r="C139" s="334"/>
      <c r="D139" s="334"/>
      <c r="E139" s="334"/>
      <c r="F139" s="334"/>
      <c r="G139" s="334"/>
      <c r="H139" s="334"/>
      <c r="I139" s="334"/>
    </row>
    <row r="140" spans="1:9" ht="41.25" customHeight="1" thickBot="1" x14ac:dyDescent="0.25">
      <c r="A140" s="49" t="s">
        <v>107</v>
      </c>
      <c r="B140" s="150" t="s">
        <v>83</v>
      </c>
      <c r="C140" s="108" t="s">
        <v>108</v>
      </c>
      <c r="D140" s="335" t="s">
        <v>109</v>
      </c>
      <c r="E140" s="336"/>
      <c r="F140" s="337"/>
      <c r="G140" s="151" t="s">
        <v>84</v>
      </c>
      <c r="H140" s="338" t="s">
        <v>110</v>
      </c>
      <c r="I140" s="339"/>
    </row>
    <row r="141" spans="1:9" ht="86.25" customHeight="1" thickBot="1" x14ac:dyDescent="0.25">
      <c r="A141" s="50" t="s">
        <v>132</v>
      </c>
      <c r="B141" s="59">
        <f>I136</f>
        <v>0</v>
      </c>
      <c r="C141" s="107">
        <v>2</v>
      </c>
      <c r="D141" s="315">
        <f>SUM(B141*C141)</f>
        <v>0</v>
      </c>
      <c r="E141" s="316"/>
      <c r="F141" s="317"/>
      <c r="G141" s="149">
        <v>1</v>
      </c>
      <c r="H141" s="318">
        <f>SUM(D141*G141)</f>
        <v>0</v>
      </c>
      <c r="I141" s="31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20" t="s">
        <v>111</v>
      </c>
      <c r="B143" s="321"/>
      <c r="C143" s="321"/>
      <c r="D143" s="321"/>
      <c r="E143" s="321"/>
      <c r="F143" s="322"/>
      <c r="G143" s="54"/>
      <c r="H143" s="54"/>
      <c r="I143" s="54"/>
    </row>
    <row r="144" spans="1:9" ht="15.75" thickBot="1" x14ac:dyDescent="0.3">
      <c r="A144" s="47"/>
      <c r="B144" s="323" t="s">
        <v>112</v>
      </c>
      <c r="C144" s="324"/>
      <c r="D144" s="324"/>
      <c r="E144" s="325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5" t="s">
        <v>114</v>
      </c>
      <c r="C145" s="56"/>
      <c r="D145" s="326" t="s">
        <v>115</v>
      </c>
      <c r="E145" s="327"/>
      <c r="F145" s="57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2" t="s">
        <v>116</v>
      </c>
      <c r="C146" s="313"/>
      <c r="D146" s="314"/>
      <c r="E146" s="58"/>
      <c r="F146" s="57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2" t="s">
        <v>235</v>
      </c>
      <c r="C147" s="313"/>
      <c r="D147" s="314"/>
      <c r="E147" s="58"/>
      <c r="F147" s="57">
        <f>F146*20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14</vt:i4>
      </vt:variant>
    </vt:vector>
  </HeadingPairs>
  <TitlesOfParts>
    <vt:vector size="25" baseType="lpstr">
      <vt:lpstr>PROPOSTA RESUMO</vt:lpstr>
      <vt:lpstr>INSUMOS</vt:lpstr>
      <vt:lpstr>12X36 DIURNO - SR</vt:lpstr>
      <vt:lpstr>12X36 NOTURNO - SR</vt:lpstr>
      <vt:lpstr>44 HR  SEMANAIS - SR</vt:lpstr>
      <vt:lpstr>12X36 DIURNO - EPA</vt:lpstr>
      <vt:lpstr>12X36 NOTURNO - EPA</vt:lpstr>
      <vt:lpstr>12X36 DIURNO - CZS</vt:lpstr>
      <vt:lpstr>12X36 NOTURNO - CZS</vt:lpstr>
      <vt:lpstr>12X36 DIURNO - CZS (2)</vt:lpstr>
      <vt:lpstr>12X36 NOTURNO - CZS (2)</vt:lpstr>
      <vt:lpstr>'12X36 DIURNO - CZS'!Area_de_impressao</vt:lpstr>
      <vt:lpstr>'12X36 DIURNO - CZS (2)'!Area_de_impressao</vt:lpstr>
      <vt:lpstr>'12X36 DIURNO - EPA'!Area_de_impressao</vt:lpstr>
      <vt:lpstr>'12X36 DIURNO - SR'!Area_de_impressao</vt:lpstr>
      <vt:lpstr>'12X36 NOTURNO - CZS'!Area_de_impressao</vt:lpstr>
      <vt:lpstr>'12X36 NOTURNO - CZS (2)'!Area_de_impressao</vt:lpstr>
      <vt:lpstr>'12X36 NOTURNO - EPA'!Area_de_impressao</vt:lpstr>
      <vt:lpstr>'12X36 NOTURNO - SR'!Area_de_impressao</vt:lpstr>
      <vt:lpstr>'44 HR  SEMANAIS - SR'!Area_de_impressao</vt:lpstr>
      <vt:lpstr>INSUMOS!Area_de_impressao</vt:lpstr>
      <vt:lpstr>'PROPOSTA RESUMO'!Area_de_impressao</vt:lpstr>
      <vt:lpstr>ARMAM.</vt:lpstr>
      <vt:lpstr>EQUIP</vt:lpstr>
      <vt:lpstr>UNIF</vt:lpstr>
    </vt:vector>
  </TitlesOfParts>
  <Company>Ministerio da Fazenda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Marcelo Hiroshi Yamamoto</cp:lastModifiedBy>
  <cp:revision>1</cp:revision>
  <cp:lastPrinted>2018-03-23T14:54:37Z</cp:lastPrinted>
  <dcterms:created xsi:type="dcterms:W3CDTF">2008-06-13T13:15:31Z</dcterms:created>
  <dcterms:modified xsi:type="dcterms:W3CDTF">2019-10-22T22:03:10Z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